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Users\ochi_000\Documents\２６年度ソフトバレー\孝仁会杯\"/>
    </mc:Choice>
  </mc:AlternateContent>
  <bookViews>
    <workbookView xWindow="0" yWindow="0" windowWidth="28800" windowHeight="12450" tabRatio="883" activeTab="4"/>
  </bookViews>
  <sheets>
    <sheet name="表紙" sheetId="99" r:id="rId1"/>
    <sheet name="ゴールド・ブロンズ" sheetId="79" r:id="rId2"/>
    <sheet name="ヤングBCD" sheetId="92" r:id="rId3"/>
    <sheet name="ヤングE・親睦" sheetId="93" r:id="rId4"/>
    <sheet name="ヤング決勝Ｔ" sheetId="25" r:id="rId5"/>
    <sheet name="6人制レディース" sheetId="97" r:id="rId6"/>
    <sheet name="4人制レディース" sheetId="94" r:id="rId7"/>
    <sheet name="対戦結果 " sheetId="98" r:id="rId8"/>
  </sheets>
  <externalReferences>
    <externalReference r:id="rId9"/>
  </externalReferences>
  <calcPr calcId="152511"/>
</workbook>
</file>

<file path=xl/calcChain.xml><?xml version="1.0" encoding="utf-8"?>
<calcChain xmlns="http://schemas.openxmlformats.org/spreadsheetml/2006/main">
  <c r="AL37" i="97" l="1"/>
  <c r="AI37" i="97"/>
  <c r="EJ37" i="97" s="1"/>
  <c r="AA37" i="97"/>
  <c r="X37" i="97"/>
  <c r="DZ37" i="97" s="1"/>
  <c r="P37" i="97"/>
  <c r="M37" i="97"/>
  <c r="DP37" i="97" s="1"/>
  <c r="AL35" i="97"/>
  <c r="AI35" i="97"/>
  <c r="AA35" i="97"/>
  <c r="X35" i="97"/>
  <c r="DZ35" i="97" s="1"/>
  <c r="P35" i="97"/>
  <c r="M35" i="97"/>
  <c r="DE34" i="97"/>
  <c r="AL33" i="97"/>
  <c r="AI33" i="97"/>
  <c r="AA33" i="97"/>
  <c r="FQ33" i="97" s="1"/>
  <c r="X33" i="97"/>
  <c r="P33" i="97"/>
  <c r="M33" i="97"/>
  <c r="FN32" i="97"/>
  <c r="GA29" i="97"/>
  <c r="EV29" i="97"/>
  <c r="ET29" i="97"/>
  <c r="AA29" i="97"/>
  <c r="X29" i="97"/>
  <c r="P29" i="97"/>
  <c r="M29" i="97"/>
  <c r="DP29" i="97" s="1"/>
  <c r="EV27" i="97"/>
  <c r="ET27" i="97"/>
  <c r="AA27" i="97"/>
  <c r="X27" i="97"/>
  <c r="P27" i="97"/>
  <c r="M27" i="97"/>
  <c r="DP27" i="97" s="1"/>
  <c r="DE26" i="97"/>
  <c r="GA28" i="97" s="1"/>
  <c r="FR25" i="97"/>
  <c r="EV25" i="97"/>
  <c r="EY26" i="97" s="1"/>
  <c r="ET25" i="97"/>
  <c r="EQ26" i="97" s="1"/>
  <c r="AA25" i="97"/>
  <c r="X25" i="97"/>
  <c r="P25" i="97"/>
  <c r="FP25" i="97" s="1"/>
  <c r="M25" i="97"/>
  <c r="DP25" i="97" s="1"/>
  <c r="DM26" i="97" s="1"/>
  <c r="FO24" i="97"/>
  <c r="FN24" i="97"/>
  <c r="EV21" i="97"/>
  <c r="ET21" i="97"/>
  <c r="EL21" i="97"/>
  <c r="EJ21" i="97"/>
  <c r="P21" i="97"/>
  <c r="M21" i="97"/>
  <c r="EV19" i="97"/>
  <c r="ET19" i="97"/>
  <c r="EL19" i="97"/>
  <c r="EJ19" i="97"/>
  <c r="P19" i="97"/>
  <c r="M19" i="97"/>
  <c r="DE18" i="97"/>
  <c r="GA27" i="97" s="1"/>
  <c r="FR17" i="97"/>
  <c r="FQ17" i="97"/>
  <c r="EV17" i="97"/>
  <c r="ET17" i="97"/>
  <c r="EQ18" i="97" s="1"/>
  <c r="AQ18" i="97" s="1"/>
  <c r="EL17" i="97"/>
  <c r="EJ17" i="97"/>
  <c r="P17" i="97"/>
  <c r="M17" i="97"/>
  <c r="FO16" i="97"/>
  <c r="FN16" i="97"/>
  <c r="FC16" i="97"/>
  <c r="EV13" i="97"/>
  <c r="ET13" i="97"/>
  <c r="EL13" i="97"/>
  <c r="EJ13" i="97"/>
  <c r="EB13" i="97"/>
  <c r="DZ13" i="97"/>
  <c r="EV11" i="97"/>
  <c r="ET11" i="97"/>
  <c r="EL11" i="97"/>
  <c r="EJ11" i="97"/>
  <c r="EB11" i="97"/>
  <c r="DZ11" i="97"/>
  <c r="DE10" i="97"/>
  <c r="GA26" i="97" s="1"/>
  <c r="FR9" i="97"/>
  <c r="FQ9" i="97"/>
  <c r="FP9" i="97"/>
  <c r="FQ10" i="97" s="1"/>
  <c r="BR10" i="97" s="1"/>
  <c r="EV9" i="97"/>
  <c r="ET9" i="97"/>
  <c r="EL9" i="97"/>
  <c r="EJ9" i="97"/>
  <c r="EG10" i="97" s="1"/>
  <c r="EB9" i="97"/>
  <c r="DZ9" i="97"/>
  <c r="FO8" i="97"/>
  <c r="FN8" i="97"/>
  <c r="FM8" i="97"/>
  <c r="FM10" i="97" s="1"/>
  <c r="EQ5" i="97"/>
  <c r="EG5" i="97"/>
  <c r="AQ5" i="97"/>
  <c r="AF5" i="97"/>
  <c r="U5" i="97"/>
  <c r="J5" i="97"/>
  <c r="AQ3" i="97"/>
  <c r="AF3" i="97"/>
  <c r="U3" i="97"/>
  <c r="J3" i="97"/>
  <c r="FP17" i="97" l="1"/>
  <c r="FQ18" i="97" s="1"/>
  <c r="BR18" i="97" s="1"/>
  <c r="EY18" i="97"/>
  <c r="AZ18" i="97" s="1"/>
  <c r="FM24" i="97"/>
  <c r="FM26" i="97" s="1"/>
  <c r="FQ26" i="97"/>
  <c r="BR26" i="97" s="1"/>
  <c r="EO10" i="97"/>
  <c r="EG18" i="97"/>
  <c r="AF18" i="97" s="1"/>
  <c r="DW5" i="97"/>
  <c r="DW10" i="97"/>
  <c r="EO18" i="97"/>
  <c r="AO18" i="97" s="1"/>
  <c r="DP21" i="97"/>
  <c r="FQ25" i="97"/>
  <c r="DZ29" i="97"/>
  <c r="EB33" i="97"/>
  <c r="AF10" i="97"/>
  <c r="FB8" i="97"/>
  <c r="FF17" i="97"/>
  <c r="EB35" i="97"/>
  <c r="EB37" i="97"/>
  <c r="EL37" i="97"/>
  <c r="EL35" i="97"/>
  <c r="FR33" i="97"/>
  <c r="DR37" i="97"/>
  <c r="EY10" i="97"/>
  <c r="FF9" i="97" s="1"/>
  <c r="EE10" i="97"/>
  <c r="DP17" i="97"/>
  <c r="EJ35" i="97"/>
  <c r="EL33" i="97"/>
  <c r="DR35" i="97"/>
  <c r="EQ10" i="97"/>
  <c r="AQ10" i="97" s="1"/>
  <c r="FP33" i="97"/>
  <c r="DP35" i="97"/>
  <c r="DR33" i="97"/>
  <c r="DU34" i="97" s="1"/>
  <c r="DZ27" i="97"/>
  <c r="DZ25" i="97"/>
  <c r="DP19" i="97"/>
  <c r="DM5" i="97"/>
  <c r="BN10" i="97"/>
  <c r="FM14" i="97"/>
  <c r="FE9" i="97"/>
  <c r="AO10" i="97"/>
  <c r="FC8" i="97"/>
  <c r="FB16" i="97"/>
  <c r="FM16" i="97"/>
  <c r="FM18" i="97" s="1"/>
  <c r="DR17" i="97"/>
  <c r="FE17" i="97"/>
  <c r="FF25" i="97"/>
  <c r="AZ26" i="97"/>
  <c r="J26" i="97"/>
  <c r="FA24" i="97"/>
  <c r="AQ26" i="97"/>
  <c r="FC24" i="97"/>
  <c r="DR19" i="97"/>
  <c r="DR21" i="97"/>
  <c r="DR25" i="97"/>
  <c r="EB25" i="97"/>
  <c r="DR27" i="97"/>
  <c r="EB27" i="97"/>
  <c r="DR29" i="97"/>
  <c r="EB29" i="97"/>
  <c r="DP33" i="97"/>
  <c r="DM34" i="97" s="1"/>
  <c r="DZ33" i="97"/>
  <c r="DW34" i="97" s="1"/>
  <c r="EJ33" i="97"/>
  <c r="EG34" i="97" s="1"/>
  <c r="FM32" i="97"/>
  <c r="FO32" i="97"/>
  <c r="AL37" i="94"/>
  <c r="AI37" i="94"/>
  <c r="AA37" i="94"/>
  <c r="X37" i="94"/>
  <c r="P37" i="94"/>
  <c r="M37" i="94"/>
  <c r="AL35" i="94"/>
  <c r="AI35" i="94"/>
  <c r="AA35" i="94"/>
  <c r="X35" i="94"/>
  <c r="P35" i="94"/>
  <c r="M35" i="94"/>
  <c r="AL33" i="94"/>
  <c r="FR33" i="94" s="1"/>
  <c r="AI33" i="94"/>
  <c r="AA33" i="94"/>
  <c r="X33" i="94"/>
  <c r="FN32" i="94" s="1"/>
  <c r="P33" i="94"/>
  <c r="FP33" i="94" s="1"/>
  <c r="M33" i="94"/>
  <c r="EV29" i="94"/>
  <c r="ET29" i="94"/>
  <c r="AA29" i="94"/>
  <c r="X29" i="94"/>
  <c r="P29" i="94"/>
  <c r="M29" i="94"/>
  <c r="EV27" i="94"/>
  <c r="ET27" i="94"/>
  <c r="AA27" i="94"/>
  <c r="X27" i="94"/>
  <c r="P27" i="94"/>
  <c r="M27" i="94"/>
  <c r="FR25" i="94"/>
  <c r="EV25" i="94"/>
  <c r="ET25" i="94"/>
  <c r="AA25" i="94"/>
  <c r="X25" i="94"/>
  <c r="P25" i="94"/>
  <c r="M25" i="94"/>
  <c r="FO24" i="94"/>
  <c r="EV21" i="94"/>
  <c r="ET21" i="94"/>
  <c r="EL21" i="94"/>
  <c r="EJ21" i="94"/>
  <c r="P21" i="94"/>
  <c r="M21" i="94"/>
  <c r="EV19" i="94"/>
  <c r="ET19" i="94"/>
  <c r="EL19" i="94"/>
  <c r="EJ19" i="94"/>
  <c r="P19" i="94"/>
  <c r="M19" i="94"/>
  <c r="FR17" i="94"/>
  <c r="FQ17" i="94"/>
  <c r="EV17" i="94"/>
  <c r="EY18" i="94" s="1"/>
  <c r="AZ18" i="94" s="1"/>
  <c r="ET17" i="94"/>
  <c r="EL17" i="94"/>
  <c r="EJ17" i="94"/>
  <c r="EG18" i="94" s="1"/>
  <c r="P17" i="94"/>
  <c r="FP17" i="94" s="1"/>
  <c r="M17" i="94"/>
  <c r="FO16" i="94"/>
  <c r="FN16" i="94"/>
  <c r="EV13" i="94"/>
  <c r="ET13" i="94"/>
  <c r="EL13" i="94"/>
  <c r="EJ13" i="94"/>
  <c r="EB13" i="94"/>
  <c r="DZ13" i="94"/>
  <c r="EV11" i="94"/>
  <c r="ET11" i="94"/>
  <c r="EL11" i="94"/>
  <c r="EJ11" i="94"/>
  <c r="EB11" i="94"/>
  <c r="DZ11" i="94"/>
  <c r="FR9" i="94"/>
  <c r="FQ9" i="94"/>
  <c r="FP9" i="94"/>
  <c r="EV9" i="94"/>
  <c r="ET9" i="94"/>
  <c r="EL9" i="94"/>
  <c r="EJ9" i="94"/>
  <c r="EB9" i="94"/>
  <c r="DZ9" i="94"/>
  <c r="FO8" i="94"/>
  <c r="FN8" i="94"/>
  <c r="FM8" i="94"/>
  <c r="AQ3" i="94"/>
  <c r="AF3" i="94"/>
  <c r="U3" i="94"/>
  <c r="J3" i="94"/>
  <c r="EW93" i="93"/>
  <c r="EU93" i="93"/>
  <c r="EM93" i="93"/>
  <c r="EK93" i="93"/>
  <c r="AW93" i="93"/>
  <c r="AT93" i="93"/>
  <c r="P93" i="93"/>
  <c r="M93" i="93"/>
  <c r="EA93" i="93" s="1"/>
  <c r="EW91" i="93"/>
  <c r="EU91" i="93"/>
  <c r="EM91" i="93"/>
  <c r="EK91" i="93"/>
  <c r="AW91" i="93"/>
  <c r="AT91" i="93"/>
  <c r="P91" i="93"/>
  <c r="M91" i="93"/>
  <c r="EA91" i="93" s="1"/>
  <c r="AZ90" i="93"/>
  <c r="AQ90" i="93"/>
  <c r="GL89" i="93"/>
  <c r="GK89" i="93"/>
  <c r="EW89" i="93"/>
  <c r="EZ90" i="93" s="1"/>
  <c r="FZ89" i="93" s="1"/>
  <c r="EU89" i="93"/>
  <c r="ER90" i="93" s="1"/>
  <c r="FX88" i="93" s="1"/>
  <c r="EM89" i="93"/>
  <c r="EP90" i="93" s="1"/>
  <c r="FY89" i="93" s="1"/>
  <c r="EK89" i="93"/>
  <c r="EH90" i="93" s="1"/>
  <c r="FW88" i="93" s="1"/>
  <c r="AW89" i="93"/>
  <c r="GM89" i="93" s="1"/>
  <c r="AT89" i="93"/>
  <c r="P89" i="93"/>
  <c r="GJ89" i="93" s="1"/>
  <c r="M89" i="93"/>
  <c r="GJ88" i="93"/>
  <c r="GI88" i="93"/>
  <c r="FQ85" i="93"/>
  <c r="FO85" i="93"/>
  <c r="EM85" i="93"/>
  <c r="EK85" i="93"/>
  <c r="EC85" i="93"/>
  <c r="EA85" i="93"/>
  <c r="AL85" i="93"/>
  <c r="AI85" i="93"/>
  <c r="FQ83" i="93"/>
  <c r="FO83" i="93"/>
  <c r="EM83" i="93"/>
  <c r="EK83" i="93"/>
  <c r="EC83" i="93"/>
  <c r="EA83" i="93"/>
  <c r="AL83" i="93"/>
  <c r="AI83" i="93"/>
  <c r="GM81" i="93"/>
  <c r="GK81" i="93"/>
  <c r="GJ81" i="93"/>
  <c r="FQ81" i="93"/>
  <c r="FO81" i="93"/>
  <c r="EM81" i="93"/>
  <c r="EP82" i="93" s="1"/>
  <c r="FY81" i="93" s="1"/>
  <c r="EK81" i="93"/>
  <c r="EC81" i="93"/>
  <c r="EA81" i="93"/>
  <c r="AL81" i="93"/>
  <c r="AI81" i="93"/>
  <c r="GK80" i="93"/>
  <c r="GJ80" i="93"/>
  <c r="GI80" i="93"/>
  <c r="GH80" i="93"/>
  <c r="FQ77" i="93"/>
  <c r="FO77" i="93"/>
  <c r="FG77" i="93"/>
  <c r="FE77" i="93"/>
  <c r="EC77" i="93"/>
  <c r="EA77" i="93"/>
  <c r="AA77" i="93"/>
  <c r="X77" i="93"/>
  <c r="FQ75" i="93"/>
  <c r="FO75" i="93"/>
  <c r="FG75" i="93"/>
  <c r="FE75" i="93"/>
  <c r="EC75" i="93"/>
  <c r="EA75" i="93"/>
  <c r="AA75" i="93"/>
  <c r="X75" i="93"/>
  <c r="GM73" i="93"/>
  <c r="GL73" i="93"/>
  <c r="GJ73" i="93"/>
  <c r="FQ73" i="93"/>
  <c r="FO73" i="93"/>
  <c r="FG73" i="93"/>
  <c r="FE73" i="93"/>
  <c r="EC73" i="93"/>
  <c r="EA73" i="93"/>
  <c r="AA73" i="93"/>
  <c r="X73" i="93"/>
  <c r="GK72" i="93"/>
  <c r="GJ72" i="93"/>
  <c r="GH72" i="93"/>
  <c r="FQ69" i="93"/>
  <c r="FO69" i="93"/>
  <c r="FG69" i="93"/>
  <c r="FE69" i="93"/>
  <c r="EW69" i="93"/>
  <c r="EU69" i="93"/>
  <c r="P69" i="93"/>
  <c r="M69" i="93"/>
  <c r="EA69" i="93" s="1"/>
  <c r="FQ67" i="93"/>
  <c r="FO67" i="93"/>
  <c r="FG67" i="93"/>
  <c r="FE67" i="93"/>
  <c r="EW67" i="93"/>
  <c r="EU67" i="93"/>
  <c r="P67" i="93"/>
  <c r="M67" i="93"/>
  <c r="GM65" i="93"/>
  <c r="GL65" i="93"/>
  <c r="GK65" i="93"/>
  <c r="FQ65" i="93"/>
  <c r="FT66" i="93" s="1"/>
  <c r="GA65" i="93" s="1"/>
  <c r="FO65" i="93"/>
  <c r="FG65" i="93"/>
  <c r="FE65" i="93"/>
  <c r="EW65" i="93"/>
  <c r="EU65" i="93"/>
  <c r="P65" i="93"/>
  <c r="M65" i="93"/>
  <c r="EA65" i="93" s="1"/>
  <c r="GK64" i="93"/>
  <c r="GJ64" i="93"/>
  <c r="GI64" i="93"/>
  <c r="FQ61" i="93"/>
  <c r="FO61" i="93"/>
  <c r="FG61" i="93"/>
  <c r="FE61" i="93"/>
  <c r="EW61" i="93"/>
  <c r="EU61" i="93"/>
  <c r="EM61" i="93"/>
  <c r="EK61" i="93"/>
  <c r="FQ59" i="93"/>
  <c r="FO59" i="93"/>
  <c r="FG59" i="93"/>
  <c r="FE59" i="93"/>
  <c r="EW59" i="93"/>
  <c r="EU59" i="93"/>
  <c r="EM59" i="93"/>
  <c r="EK59" i="93"/>
  <c r="GM57" i="93"/>
  <c r="GL57" i="93"/>
  <c r="GK57" i="93"/>
  <c r="GJ57" i="93"/>
  <c r="FQ57" i="93"/>
  <c r="FT58" i="93" s="1"/>
  <c r="FO57" i="93"/>
  <c r="FL58" i="93" s="1"/>
  <c r="FG57" i="93"/>
  <c r="FJ58" i="93" s="1"/>
  <c r="FZ57" i="93" s="1"/>
  <c r="FE57" i="93"/>
  <c r="FB58" i="93" s="1"/>
  <c r="FX56" i="93" s="1"/>
  <c r="EW57" i="93"/>
  <c r="EZ58" i="93" s="1"/>
  <c r="FY57" i="93" s="1"/>
  <c r="EU57" i="93"/>
  <c r="ER58" i="93" s="1"/>
  <c r="FW56" i="93" s="1"/>
  <c r="EM57" i="93"/>
  <c r="EP58" i="93" s="1"/>
  <c r="EK57" i="93"/>
  <c r="EH58" i="93" s="1"/>
  <c r="GK56" i="93"/>
  <c r="GJ56" i="93"/>
  <c r="GI56" i="93"/>
  <c r="GH56" i="93"/>
  <c r="FB53" i="93"/>
  <c r="BB51" i="93"/>
  <c r="AQ51" i="93"/>
  <c r="AF51" i="93"/>
  <c r="U51" i="93"/>
  <c r="J51" i="93"/>
  <c r="EW45" i="93"/>
  <c r="EU45" i="93"/>
  <c r="EM45" i="93"/>
  <c r="EK45" i="93"/>
  <c r="AW45" i="93"/>
  <c r="AT45" i="93"/>
  <c r="P45" i="93"/>
  <c r="M45" i="93"/>
  <c r="EW43" i="93"/>
  <c r="EU43" i="93"/>
  <c r="EM43" i="93"/>
  <c r="EK43" i="93"/>
  <c r="AW43" i="93"/>
  <c r="AT43" i="93"/>
  <c r="P43" i="93"/>
  <c r="M43" i="93"/>
  <c r="AZ42" i="93"/>
  <c r="AQ42" i="93"/>
  <c r="DP42" i="93"/>
  <c r="GL41" i="93"/>
  <c r="GK41" i="93"/>
  <c r="EW41" i="93"/>
  <c r="EZ42" i="93" s="1"/>
  <c r="FZ41" i="93" s="1"/>
  <c r="EU41" i="93"/>
  <c r="ER42" i="93" s="1"/>
  <c r="FX40" i="93" s="1"/>
  <c r="EM41" i="93"/>
  <c r="EP42" i="93" s="1"/>
  <c r="FY41" i="93" s="1"/>
  <c r="EK41" i="93"/>
  <c r="AW41" i="93"/>
  <c r="GM41" i="93" s="1"/>
  <c r="AT41" i="93"/>
  <c r="GK40" i="93" s="1"/>
  <c r="P41" i="93"/>
  <c r="GJ41" i="93" s="1"/>
  <c r="M41" i="93"/>
  <c r="GJ40" i="93"/>
  <c r="GI40" i="93"/>
  <c r="FQ37" i="93"/>
  <c r="FO37" i="93"/>
  <c r="EM37" i="93"/>
  <c r="EK37" i="93"/>
  <c r="EC37" i="93"/>
  <c r="EA37" i="93"/>
  <c r="AL37" i="93"/>
  <c r="AI37" i="93"/>
  <c r="FQ35" i="93"/>
  <c r="FO35" i="93"/>
  <c r="EM35" i="93"/>
  <c r="EK35" i="93"/>
  <c r="EC35" i="93"/>
  <c r="EA35" i="93"/>
  <c r="AL35" i="93"/>
  <c r="AI35" i="93"/>
  <c r="DP34" i="93"/>
  <c r="GM33" i="93"/>
  <c r="GK33" i="93"/>
  <c r="GJ33" i="93"/>
  <c r="FQ33" i="93"/>
  <c r="FT34" i="93" s="1"/>
  <c r="FO33" i="93"/>
  <c r="FL34" i="93" s="1"/>
  <c r="EM33" i="93"/>
  <c r="EP34" i="93" s="1"/>
  <c r="FY33" i="93" s="1"/>
  <c r="EK33" i="93"/>
  <c r="EH34" i="93" s="1"/>
  <c r="FW32" i="93" s="1"/>
  <c r="EC33" i="93"/>
  <c r="EF34" i="93" s="1"/>
  <c r="EA33" i="93"/>
  <c r="DX34" i="93" s="1"/>
  <c r="AL33" i="93"/>
  <c r="AI33" i="93"/>
  <c r="GK32" i="93"/>
  <c r="GJ32" i="93"/>
  <c r="GI32" i="93"/>
  <c r="GH32" i="93"/>
  <c r="GV29" i="93"/>
  <c r="FQ29" i="93"/>
  <c r="FO29" i="93"/>
  <c r="FG29" i="93"/>
  <c r="FE29" i="93"/>
  <c r="EC29" i="93"/>
  <c r="EA29" i="93"/>
  <c r="AA29" i="93"/>
  <c r="X29" i="93"/>
  <c r="EK29" i="93" s="1"/>
  <c r="FQ27" i="93"/>
  <c r="FO27" i="93"/>
  <c r="FG27" i="93"/>
  <c r="FE27" i="93"/>
  <c r="EC27" i="93"/>
  <c r="EA27" i="93"/>
  <c r="AA27" i="93"/>
  <c r="X27" i="93"/>
  <c r="DP26" i="93"/>
  <c r="GM25" i="93"/>
  <c r="GL25" i="93"/>
  <c r="GJ25" i="93"/>
  <c r="FQ25" i="93"/>
  <c r="FT26" i="93" s="1"/>
  <c r="GA25" i="93" s="1"/>
  <c r="FO25" i="93"/>
  <c r="FL26" i="93" s="1"/>
  <c r="FY24" i="93" s="1"/>
  <c r="FG25" i="93"/>
  <c r="FJ26" i="93" s="1"/>
  <c r="FE25" i="93"/>
  <c r="FB26" i="93" s="1"/>
  <c r="EC25" i="93"/>
  <c r="EF26" i="93" s="1"/>
  <c r="EA25" i="93"/>
  <c r="DX26" i="93" s="1"/>
  <c r="AA25" i="93"/>
  <c r="GK25" i="93" s="1"/>
  <c r="X25" i="93"/>
  <c r="GK24" i="93"/>
  <c r="GJ24" i="93"/>
  <c r="GH24" i="93"/>
  <c r="FQ21" i="93"/>
  <c r="FO21" i="93"/>
  <c r="FG21" i="93"/>
  <c r="FE21" i="93"/>
  <c r="EW21" i="93"/>
  <c r="EU21" i="93"/>
  <c r="P21" i="93"/>
  <c r="M21" i="93"/>
  <c r="FQ19" i="93"/>
  <c r="FO19" i="93"/>
  <c r="FG19" i="93"/>
  <c r="FE19" i="93"/>
  <c r="EW19" i="93"/>
  <c r="EU19" i="93"/>
  <c r="P19" i="93"/>
  <c r="M19" i="93"/>
  <c r="DP18" i="93"/>
  <c r="GM17" i="93"/>
  <c r="GL17" i="93"/>
  <c r="GK17" i="93"/>
  <c r="FQ17" i="93"/>
  <c r="FT18" i="93" s="1"/>
  <c r="GA17" i="93" s="1"/>
  <c r="FO17" i="93"/>
  <c r="FL18" i="93" s="1"/>
  <c r="FY16" i="93" s="1"/>
  <c r="FG17" i="93"/>
  <c r="FJ18" i="93" s="1"/>
  <c r="FZ17" i="93" s="1"/>
  <c r="FE17" i="93"/>
  <c r="FB18" i="93" s="1"/>
  <c r="FX16" i="93" s="1"/>
  <c r="EW17" i="93"/>
  <c r="EZ18" i="93" s="1"/>
  <c r="EU17" i="93"/>
  <c r="ER18" i="93" s="1"/>
  <c r="P17" i="93"/>
  <c r="GJ17" i="93" s="1"/>
  <c r="M17" i="93"/>
  <c r="GK16" i="93"/>
  <c r="GJ16" i="93"/>
  <c r="GI16" i="93"/>
  <c r="FQ13" i="93"/>
  <c r="FO13" i="93"/>
  <c r="FG13" i="93"/>
  <c r="FE13" i="93"/>
  <c r="EW13" i="93"/>
  <c r="EU13" i="93"/>
  <c r="EM13" i="93"/>
  <c r="EK13" i="93"/>
  <c r="FQ11" i="93"/>
  <c r="FO11" i="93"/>
  <c r="FG11" i="93"/>
  <c r="FE11" i="93"/>
  <c r="EW11" i="93"/>
  <c r="EU11" i="93"/>
  <c r="EM11" i="93"/>
  <c r="EK11" i="93"/>
  <c r="DP10" i="93"/>
  <c r="GM9" i="93"/>
  <c r="GL9" i="93"/>
  <c r="GK9" i="93"/>
  <c r="GJ9" i="93"/>
  <c r="FQ9" i="93"/>
  <c r="FT10" i="93" s="1"/>
  <c r="FO9" i="93"/>
  <c r="FL10" i="93" s="1"/>
  <c r="FG9" i="93"/>
  <c r="FE9" i="93"/>
  <c r="EW9" i="93"/>
  <c r="EZ10" i="93" s="1"/>
  <c r="FY9" i="93" s="1"/>
  <c r="EU9" i="93"/>
  <c r="ER10" i="93" s="1"/>
  <c r="FW8" i="93" s="1"/>
  <c r="EM9" i="93"/>
  <c r="EK9" i="93"/>
  <c r="GK8" i="93"/>
  <c r="GJ8" i="93"/>
  <c r="GI8" i="93"/>
  <c r="GH8" i="93"/>
  <c r="FB5" i="93"/>
  <c r="BB5" i="93"/>
  <c r="AQ5" i="93"/>
  <c r="J5" i="93"/>
  <c r="BB3" i="93"/>
  <c r="AQ3" i="93"/>
  <c r="AF3" i="93"/>
  <c r="U3" i="93"/>
  <c r="J3" i="93"/>
  <c r="AL112" i="92"/>
  <c r="AI112" i="92"/>
  <c r="AA112" i="92"/>
  <c r="X112" i="92"/>
  <c r="P112" i="92"/>
  <c r="M112" i="92"/>
  <c r="AL110" i="92"/>
  <c r="AI110" i="92"/>
  <c r="AA110" i="92"/>
  <c r="X110" i="92"/>
  <c r="P110" i="92"/>
  <c r="M110" i="92"/>
  <c r="DE109" i="92"/>
  <c r="GA104" i="92" s="1"/>
  <c r="AL108" i="92"/>
  <c r="AI108" i="92"/>
  <c r="EL108" i="92" s="1"/>
  <c r="AA108" i="92"/>
  <c r="X108" i="92"/>
  <c r="P108" i="92"/>
  <c r="M108" i="92"/>
  <c r="DR108" i="92" s="1"/>
  <c r="EV104" i="92"/>
  <c r="ET104" i="92"/>
  <c r="AA104" i="92"/>
  <c r="X104" i="92"/>
  <c r="DZ104" i="92" s="1"/>
  <c r="P104" i="92"/>
  <c r="M104" i="92"/>
  <c r="EV102" i="92"/>
  <c r="ET102" i="92"/>
  <c r="AA102" i="92"/>
  <c r="X102" i="92"/>
  <c r="P102" i="92"/>
  <c r="M102" i="92"/>
  <c r="DP102" i="92" s="1"/>
  <c r="DE101" i="92"/>
  <c r="FR100" i="92"/>
  <c r="EV100" i="92"/>
  <c r="ET100" i="92"/>
  <c r="AA100" i="92"/>
  <c r="FQ100" i="92" s="1"/>
  <c r="X100" i="92"/>
  <c r="P100" i="92"/>
  <c r="M100" i="92"/>
  <c r="DP100" i="92" s="1"/>
  <c r="FO99" i="92"/>
  <c r="FN99" i="92"/>
  <c r="EV96" i="92"/>
  <c r="ET96" i="92"/>
  <c r="EL96" i="92"/>
  <c r="EJ96" i="92"/>
  <c r="P96" i="92"/>
  <c r="M96" i="92"/>
  <c r="DP96" i="92" s="1"/>
  <c r="EV94" i="92"/>
  <c r="ET94" i="92"/>
  <c r="EL94" i="92"/>
  <c r="EJ94" i="92"/>
  <c r="P94" i="92"/>
  <c r="M94" i="92"/>
  <c r="DE93" i="92"/>
  <c r="GA102" i="92" s="1"/>
  <c r="FR92" i="92"/>
  <c r="FQ92" i="92"/>
  <c r="EV92" i="92"/>
  <c r="ET92" i="92"/>
  <c r="EL92" i="92"/>
  <c r="EJ92" i="92"/>
  <c r="P92" i="92"/>
  <c r="M92" i="92"/>
  <c r="FO91" i="92"/>
  <c r="FN91" i="92"/>
  <c r="EV88" i="92"/>
  <c r="ET88" i="92"/>
  <c r="EL88" i="92"/>
  <c r="EJ88" i="92"/>
  <c r="EB88" i="92"/>
  <c r="DZ88" i="92"/>
  <c r="EV86" i="92"/>
  <c r="ET86" i="92"/>
  <c r="EL86" i="92"/>
  <c r="EJ86" i="92"/>
  <c r="EB86" i="92"/>
  <c r="DZ86" i="92"/>
  <c r="DE85" i="92"/>
  <c r="GA101" i="92" s="1"/>
  <c r="FR84" i="92"/>
  <c r="FQ84" i="92"/>
  <c r="FP84" i="92"/>
  <c r="FQ85" i="92" s="1"/>
  <c r="BR85" i="92" s="1"/>
  <c r="EV84" i="92"/>
  <c r="EY85" i="92" s="1"/>
  <c r="ET84" i="92"/>
  <c r="EL84" i="92"/>
  <c r="EJ84" i="92"/>
  <c r="EG85" i="92" s="1"/>
  <c r="EB84" i="92"/>
  <c r="EE85" i="92" s="1"/>
  <c r="DZ84" i="92"/>
  <c r="FO83" i="92"/>
  <c r="FN83" i="92"/>
  <c r="FM83" i="92"/>
  <c r="AQ80" i="92"/>
  <c r="AF80" i="92"/>
  <c r="U80" i="92"/>
  <c r="J80" i="92"/>
  <c r="AQ78" i="92"/>
  <c r="AF78" i="92"/>
  <c r="U78" i="92"/>
  <c r="J78" i="92"/>
  <c r="AL74" i="92"/>
  <c r="AI74" i="92"/>
  <c r="EJ74" i="92" s="1"/>
  <c r="AA74" i="92"/>
  <c r="X74" i="92"/>
  <c r="P74" i="92"/>
  <c r="M74" i="92"/>
  <c r="DP74" i="92" s="1"/>
  <c r="AL72" i="92"/>
  <c r="AI72" i="92"/>
  <c r="AA72" i="92"/>
  <c r="X72" i="92"/>
  <c r="DZ72" i="92" s="1"/>
  <c r="P72" i="92"/>
  <c r="M72" i="92"/>
  <c r="DE71" i="92"/>
  <c r="EQ42" i="92" s="1"/>
  <c r="AL70" i="92"/>
  <c r="AI70" i="92"/>
  <c r="FO69" i="92" s="1"/>
  <c r="AA70" i="92"/>
  <c r="X70" i="92"/>
  <c r="P70" i="92"/>
  <c r="M70" i="92"/>
  <c r="GA66" i="92"/>
  <c r="EV66" i="92"/>
  <c r="ET66" i="92"/>
  <c r="AA66" i="92"/>
  <c r="X66" i="92"/>
  <c r="P66" i="92"/>
  <c r="M66" i="92"/>
  <c r="EV64" i="92"/>
  <c r="ET64" i="92"/>
  <c r="AA64" i="92"/>
  <c r="X64" i="92"/>
  <c r="DZ64" i="92" s="1"/>
  <c r="P64" i="92"/>
  <c r="M64" i="92"/>
  <c r="DP64" i="92" s="1"/>
  <c r="DE63" i="92"/>
  <c r="GA65" i="92" s="1"/>
  <c r="FR62" i="92"/>
  <c r="EV62" i="92"/>
  <c r="ET62" i="92"/>
  <c r="AA62" i="92"/>
  <c r="FQ62" i="92" s="1"/>
  <c r="X62" i="92"/>
  <c r="P62" i="92"/>
  <c r="M62" i="92"/>
  <c r="FO61" i="92"/>
  <c r="EV58" i="92"/>
  <c r="ET58" i="92"/>
  <c r="EL58" i="92"/>
  <c r="EJ58" i="92"/>
  <c r="P58" i="92"/>
  <c r="M58" i="92"/>
  <c r="EV56" i="92"/>
  <c r="ET56" i="92"/>
  <c r="EL56" i="92"/>
  <c r="EJ56" i="92"/>
  <c r="P56" i="92"/>
  <c r="M56" i="92"/>
  <c r="DE55" i="92"/>
  <c r="FR54" i="92"/>
  <c r="FQ54" i="92"/>
  <c r="EV54" i="92"/>
  <c r="ET54" i="92"/>
  <c r="EQ55" i="92" s="1"/>
  <c r="EL54" i="92"/>
  <c r="EJ54" i="92"/>
  <c r="P54" i="92"/>
  <c r="M54" i="92"/>
  <c r="FO53" i="92"/>
  <c r="FN53" i="92"/>
  <c r="EV50" i="92"/>
  <c r="ET50" i="92"/>
  <c r="EL50" i="92"/>
  <c r="EJ50" i="92"/>
  <c r="EB50" i="92"/>
  <c r="DZ50" i="92"/>
  <c r="EV48" i="92"/>
  <c r="ET48" i="92"/>
  <c r="EL48" i="92"/>
  <c r="EJ48" i="92"/>
  <c r="EB48" i="92"/>
  <c r="DZ48" i="92"/>
  <c r="DE47" i="92"/>
  <c r="GA63" i="92" s="1"/>
  <c r="FR46" i="92"/>
  <c r="FQ46" i="92"/>
  <c r="FP46" i="92"/>
  <c r="EV46" i="92"/>
  <c r="EY47" i="92" s="1"/>
  <c r="AZ47" i="92" s="1"/>
  <c r="ET46" i="92"/>
  <c r="EQ47" i="92" s="1"/>
  <c r="EL46" i="92"/>
  <c r="EJ46" i="92"/>
  <c r="EB46" i="92"/>
  <c r="EE47" i="92" s="1"/>
  <c r="FD46" i="92" s="1"/>
  <c r="DZ46" i="92"/>
  <c r="DW47" i="92" s="1"/>
  <c r="FO45" i="92"/>
  <c r="FN45" i="92"/>
  <c r="FM45" i="92"/>
  <c r="EG42" i="92"/>
  <c r="AQ42" i="92"/>
  <c r="AF42" i="92"/>
  <c r="U42" i="92"/>
  <c r="J42" i="92"/>
  <c r="AQ40" i="92"/>
  <c r="AF40" i="92"/>
  <c r="U40" i="92"/>
  <c r="J40" i="92"/>
  <c r="AL36" i="92"/>
  <c r="AI36" i="92"/>
  <c r="AA36" i="92"/>
  <c r="X36" i="92"/>
  <c r="P36" i="92"/>
  <c r="M36" i="92"/>
  <c r="AL34" i="92"/>
  <c r="AI34" i="92"/>
  <c r="AA34" i="92"/>
  <c r="X34" i="92"/>
  <c r="DZ34" i="92" s="1"/>
  <c r="P34" i="92"/>
  <c r="M34" i="92"/>
  <c r="DE33" i="92"/>
  <c r="AL32" i="92"/>
  <c r="FR32" i="92" s="1"/>
  <c r="AI32" i="92"/>
  <c r="AA32" i="92"/>
  <c r="X32" i="92"/>
  <c r="DZ32" i="92" s="1"/>
  <c r="P32" i="92"/>
  <c r="FP32" i="92" s="1"/>
  <c r="M32" i="92"/>
  <c r="EV28" i="92"/>
  <c r="ET28" i="92"/>
  <c r="AA28" i="92"/>
  <c r="X28" i="92"/>
  <c r="P28" i="92"/>
  <c r="M28" i="92"/>
  <c r="EV26" i="92"/>
  <c r="ET26" i="92"/>
  <c r="AA26" i="92"/>
  <c r="X26" i="92"/>
  <c r="P26" i="92"/>
  <c r="M26" i="92"/>
  <c r="DE25" i="92"/>
  <c r="GA27" i="92" s="1"/>
  <c r="FR24" i="92"/>
  <c r="EV24" i="92"/>
  <c r="ET24" i="92"/>
  <c r="EQ25" i="92" s="1"/>
  <c r="FC23" i="92" s="1"/>
  <c r="AA24" i="92"/>
  <c r="X24" i="92"/>
  <c r="P24" i="92"/>
  <c r="M24" i="92"/>
  <c r="FM23" i="92" s="1"/>
  <c r="FO23" i="92"/>
  <c r="EV20" i="92"/>
  <c r="ET20" i="92"/>
  <c r="EL20" i="92"/>
  <c r="EJ20" i="92"/>
  <c r="P20" i="92"/>
  <c r="M20" i="92"/>
  <c r="EV18" i="92"/>
  <c r="ET18" i="92"/>
  <c r="EL18" i="92"/>
  <c r="EJ18" i="92"/>
  <c r="P18" i="92"/>
  <c r="M18" i="92"/>
  <c r="DE17" i="92"/>
  <c r="DW4" i="92" s="1"/>
  <c r="FR16" i="92"/>
  <c r="FQ16" i="92"/>
  <c r="EV16" i="92"/>
  <c r="ET16" i="92"/>
  <c r="EQ17" i="92" s="1"/>
  <c r="FC15" i="92" s="1"/>
  <c r="EL16" i="92"/>
  <c r="EJ16" i="92"/>
  <c r="P16" i="92"/>
  <c r="M16" i="92"/>
  <c r="FM15" i="92" s="1"/>
  <c r="FO15" i="92"/>
  <c r="FN15" i="92"/>
  <c r="EV12" i="92"/>
  <c r="ET12" i="92"/>
  <c r="EL12" i="92"/>
  <c r="EJ12" i="92"/>
  <c r="EB12" i="92"/>
  <c r="DZ12" i="92"/>
  <c r="EV10" i="92"/>
  <c r="ET10" i="92"/>
  <c r="EL10" i="92"/>
  <c r="EJ10" i="92"/>
  <c r="EB10" i="92"/>
  <c r="DZ10" i="92"/>
  <c r="DE9" i="92"/>
  <c r="FR8" i="92"/>
  <c r="FQ8" i="92"/>
  <c r="FP8" i="92"/>
  <c r="EV8" i="92"/>
  <c r="ET8" i="92"/>
  <c r="EQ9" i="92" s="1"/>
  <c r="AQ9" i="92" s="1"/>
  <c r="EL8" i="92"/>
  <c r="EO9" i="92" s="1"/>
  <c r="FE8" i="92" s="1"/>
  <c r="EJ8" i="92"/>
  <c r="EB8" i="92"/>
  <c r="DZ8" i="92"/>
  <c r="DW9" i="92" s="1"/>
  <c r="FA7" i="92" s="1"/>
  <c r="FO7" i="92"/>
  <c r="FN7" i="92"/>
  <c r="FM7" i="92"/>
  <c r="AQ4" i="92"/>
  <c r="AF4" i="92"/>
  <c r="U4" i="92"/>
  <c r="AQ2" i="92"/>
  <c r="AF2" i="92"/>
  <c r="U2" i="92"/>
  <c r="J2" i="92"/>
  <c r="J3" i="79"/>
  <c r="U3" i="79"/>
  <c r="AF3" i="79"/>
  <c r="AQ3" i="79"/>
  <c r="BB3" i="79"/>
  <c r="BM3" i="79"/>
  <c r="FM5" i="79"/>
  <c r="HC8" i="79"/>
  <c r="HD8" i="79"/>
  <c r="HC10" i="79" s="1"/>
  <c r="HE8" i="79"/>
  <c r="HF8" i="79"/>
  <c r="HG8" i="79"/>
  <c r="EV9" i="79"/>
  <c r="EX9" i="79"/>
  <c r="FF9" i="79"/>
  <c r="FH9" i="79"/>
  <c r="FP9" i="79"/>
  <c r="FR9" i="79"/>
  <c r="FZ9" i="79"/>
  <c r="GB9" i="79"/>
  <c r="GJ9" i="79"/>
  <c r="GL9" i="79"/>
  <c r="HD9" i="79"/>
  <c r="HE9" i="79"/>
  <c r="HF9" i="79"/>
  <c r="HG10" i="79" s="1"/>
  <c r="CN10" i="79" s="1"/>
  <c r="HG9" i="79"/>
  <c r="HH9" i="79"/>
  <c r="J5" i="79"/>
  <c r="EA10" i="79"/>
  <c r="EV11" i="79"/>
  <c r="EX11" i="79"/>
  <c r="FF11" i="79"/>
  <c r="FH11" i="79"/>
  <c r="FP11" i="79"/>
  <c r="FR11" i="79"/>
  <c r="FZ11" i="79"/>
  <c r="GB11" i="79"/>
  <c r="GJ11" i="79"/>
  <c r="GL11" i="79"/>
  <c r="EV13" i="79"/>
  <c r="EX13" i="79"/>
  <c r="FF13" i="79"/>
  <c r="FC10" i="79" s="1"/>
  <c r="FH13" i="79"/>
  <c r="FP13" i="79"/>
  <c r="FR13" i="79"/>
  <c r="FZ13" i="79"/>
  <c r="FW10" i="79" s="1"/>
  <c r="GB13" i="79"/>
  <c r="GJ13" i="79"/>
  <c r="GL13" i="79"/>
  <c r="HE16" i="79"/>
  <c r="HF16" i="79"/>
  <c r="HG16" i="79"/>
  <c r="M17" i="79"/>
  <c r="EL17" i="79" s="1"/>
  <c r="P17" i="79"/>
  <c r="FF17" i="79"/>
  <c r="FH17" i="79"/>
  <c r="FP17" i="79"/>
  <c r="FR17" i="79"/>
  <c r="FZ17" i="79"/>
  <c r="GB17" i="79"/>
  <c r="GJ17" i="79"/>
  <c r="GL17" i="79"/>
  <c r="HE17" i="79"/>
  <c r="HF17" i="79"/>
  <c r="HG17" i="79"/>
  <c r="HH17" i="79"/>
  <c r="U5" i="79"/>
  <c r="M19" i="79"/>
  <c r="P19" i="79"/>
  <c r="FF19" i="79"/>
  <c r="FC18" i="79" s="1"/>
  <c r="AF18" i="79" s="1"/>
  <c r="FH19" i="79"/>
  <c r="FP19" i="79"/>
  <c r="FR19" i="79"/>
  <c r="FZ19" i="79"/>
  <c r="FW18" i="79" s="1"/>
  <c r="GB19" i="79"/>
  <c r="GJ19" i="79"/>
  <c r="GL19" i="79"/>
  <c r="M21" i="79"/>
  <c r="EL21" i="79" s="1"/>
  <c r="P21" i="79"/>
  <c r="HD17" i="79" s="1"/>
  <c r="FF21" i="79"/>
  <c r="FH21" i="79"/>
  <c r="FK18" i="79" s="1"/>
  <c r="FP21" i="79"/>
  <c r="FR21" i="79"/>
  <c r="FU18" i="79" s="1"/>
  <c r="FZ21" i="79"/>
  <c r="GB21" i="79"/>
  <c r="GE18" i="79" s="1"/>
  <c r="GJ21" i="79"/>
  <c r="GL21" i="79"/>
  <c r="GO18" i="79" s="1"/>
  <c r="HE24" i="79"/>
  <c r="HF24" i="79"/>
  <c r="HG24" i="79"/>
  <c r="M25" i="79"/>
  <c r="P25" i="79"/>
  <c r="HD25" i="79" s="1"/>
  <c r="EL25" i="79"/>
  <c r="X25" i="79"/>
  <c r="AA25" i="79"/>
  <c r="EX25" i="79"/>
  <c r="EV25" i="79"/>
  <c r="FP25" i="79"/>
  <c r="FR25" i="79"/>
  <c r="FZ25" i="79"/>
  <c r="GB25" i="79"/>
  <c r="GJ25" i="79"/>
  <c r="GL25" i="79"/>
  <c r="HF25" i="79"/>
  <c r="HG25" i="79"/>
  <c r="HH25" i="79"/>
  <c r="B26" i="79"/>
  <c r="AF5" i="79" s="1"/>
  <c r="M27" i="79"/>
  <c r="P27" i="79"/>
  <c r="X27" i="79"/>
  <c r="AA27" i="79"/>
  <c r="FP27" i="79"/>
  <c r="FM26" i="79" s="1"/>
  <c r="GS24" i="79" s="1"/>
  <c r="FR27" i="79"/>
  <c r="FZ27" i="79"/>
  <c r="GB27" i="79"/>
  <c r="GJ27" i="79"/>
  <c r="GL27" i="79"/>
  <c r="M29" i="79"/>
  <c r="P29" i="79"/>
  <c r="EL29" i="79"/>
  <c r="X29" i="79"/>
  <c r="AA29" i="79"/>
  <c r="EN29" i="79"/>
  <c r="EX29" i="79"/>
  <c r="FP29" i="79"/>
  <c r="FR29" i="79"/>
  <c r="FZ29" i="79"/>
  <c r="GB29" i="79"/>
  <c r="GJ29" i="79"/>
  <c r="GL29" i="79"/>
  <c r="HF32" i="79"/>
  <c r="HG32" i="79"/>
  <c r="M33" i="79"/>
  <c r="P33" i="79"/>
  <c r="EL33" i="79"/>
  <c r="X33" i="79"/>
  <c r="AA33" i="79"/>
  <c r="AI33" i="79"/>
  <c r="AL33" i="79"/>
  <c r="EN33" i="79"/>
  <c r="FZ33" i="79"/>
  <c r="GB33" i="79"/>
  <c r="GJ33" i="79"/>
  <c r="GL33" i="79"/>
  <c r="GO34" i="79" s="1"/>
  <c r="HG33" i="79"/>
  <c r="HH33" i="79"/>
  <c r="AQ5" i="79"/>
  <c r="EA34" i="79"/>
  <c r="HQ29" i="79" s="1"/>
  <c r="M35" i="79"/>
  <c r="P35" i="79"/>
  <c r="EN35" i="79" s="1"/>
  <c r="X35" i="79"/>
  <c r="AA35" i="79"/>
  <c r="HE33" i="79" s="1"/>
  <c r="AI35" i="79"/>
  <c r="AL35" i="79"/>
  <c r="EX35" i="79"/>
  <c r="FZ35" i="79"/>
  <c r="GB35" i="79"/>
  <c r="GJ35" i="79"/>
  <c r="GL35" i="79"/>
  <c r="M37" i="79"/>
  <c r="EL37" i="79" s="1"/>
  <c r="P37" i="79"/>
  <c r="HD33" i="79" s="1"/>
  <c r="X37" i="79"/>
  <c r="AA37" i="79"/>
  <c r="EV37" i="79"/>
  <c r="AI37" i="79"/>
  <c r="AL37" i="79"/>
  <c r="FF37" i="79"/>
  <c r="EN37" i="79"/>
  <c r="FH37" i="79"/>
  <c r="FZ37" i="79"/>
  <c r="GB37" i="79"/>
  <c r="GJ37" i="79"/>
  <c r="GL37" i="79"/>
  <c r="HG40" i="79"/>
  <c r="M41" i="79"/>
  <c r="HC40" i="79" s="1"/>
  <c r="P41" i="79"/>
  <c r="X41" i="79"/>
  <c r="AA41" i="79"/>
  <c r="AI41" i="79"/>
  <c r="HE40" i="79" s="1"/>
  <c r="AL41" i="79"/>
  <c r="AT41" i="79"/>
  <c r="AW41" i="79"/>
  <c r="EL41" i="79"/>
  <c r="FF41" i="79"/>
  <c r="FP41" i="79"/>
  <c r="GJ41" i="79"/>
  <c r="GL41" i="79"/>
  <c r="HH41" i="79"/>
  <c r="M43" i="79"/>
  <c r="P43" i="79"/>
  <c r="X43" i="79"/>
  <c r="AA43" i="79"/>
  <c r="AI43" i="79"/>
  <c r="FF43" i="79" s="1"/>
  <c r="AL43" i="79"/>
  <c r="AT43" i="79"/>
  <c r="AW43" i="79"/>
  <c r="HG41" i="79" s="1"/>
  <c r="EL43" i="79"/>
  <c r="GJ43" i="79"/>
  <c r="GL43" i="79"/>
  <c r="M45" i="79"/>
  <c r="P45" i="79"/>
  <c r="HD41" i="79" s="1"/>
  <c r="X45" i="79"/>
  <c r="AA45" i="79"/>
  <c r="AI45" i="79"/>
  <c r="FF45" i="79" s="1"/>
  <c r="AL45" i="79"/>
  <c r="HF41" i="79" s="1"/>
  <c r="AT45" i="79"/>
  <c r="AW45" i="79"/>
  <c r="EL45" i="79"/>
  <c r="GJ45" i="79"/>
  <c r="GL45" i="79"/>
  <c r="M49" i="79"/>
  <c r="EL49" i="79" s="1"/>
  <c r="P49" i="79"/>
  <c r="X49" i="79"/>
  <c r="AA49" i="79"/>
  <c r="HE49" i="79" s="1"/>
  <c r="AI49" i="79"/>
  <c r="FH49" i="79" s="1"/>
  <c r="AL49" i="79"/>
  <c r="FF49" i="79"/>
  <c r="AT49" i="79"/>
  <c r="AW49" i="79"/>
  <c r="BE49" i="79"/>
  <c r="BH49" i="79"/>
  <c r="GB49" i="79" s="1"/>
  <c r="FZ49" i="79"/>
  <c r="BM5" i="79"/>
  <c r="M51" i="79"/>
  <c r="P51" i="79"/>
  <c r="HD49" i="79" s="1"/>
  <c r="X51" i="79"/>
  <c r="AA51" i="79"/>
  <c r="EV51" i="79"/>
  <c r="AI51" i="79"/>
  <c r="AL51" i="79"/>
  <c r="FF51" i="79" s="1"/>
  <c r="AT51" i="79"/>
  <c r="FP51" i="79" s="1"/>
  <c r="AW51" i="79"/>
  <c r="BE51" i="79"/>
  <c r="BH51" i="79"/>
  <c r="EX51" i="79"/>
  <c r="M53" i="79"/>
  <c r="EN53" i="79" s="1"/>
  <c r="P53" i="79"/>
  <c r="EL53" i="79"/>
  <c r="X53" i="79"/>
  <c r="EV53" i="79" s="1"/>
  <c r="AA53" i="79"/>
  <c r="AI53" i="79"/>
  <c r="FF53" i="79" s="1"/>
  <c r="FC50" i="79" s="1"/>
  <c r="AL53" i="79"/>
  <c r="AT53" i="79"/>
  <c r="AW53" i="79"/>
  <c r="FR53" i="79" s="1"/>
  <c r="BE53" i="79"/>
  <c r="BH53" i="79"/>
  <c r="FP53" i="79"/>
  <c r="EA50" i="79"/>
  <c r="GB51" i="79"/>
  <c r="FH51" i="79"/>
  <c r="EN49" i="79"/>
  <c r="BB5" i="79"/>
  <c r="EA42" i="79"/>
  <c r="HQ30" i="79" s="1"/>
  <c r="HF40" i="79"/>
  <c r="FR41" i="79"/>
  <c r="HD40" i="79"/>
  <c r="HC42" i="79" s="1"/>
  <c r="CJ42" i="79" s="1"/>
  <c r="GE34" i="79"/>
  <c r="GU33" i="79" s="1"/>
  <c r="HH49" i="79"/>
  <c r="HG49" i="79"/>
  <c r="EL35" i="79"/>
  <c r="EV27" i="79"/>
  <c r="AQ26" i="79"/>
  <c r="EN25" i="79"/>
  <c r="GG18" i="79"/>
  <c r="FM18" i="79"/>
  <c r="BB10" i="79"/>
  <c r="GT8" i="79"/>
  <c r="AF10" i="79"/>
  <c r="GR8" i="79"/>
  <c r="GV17" i="79"/>
  <c r="BV18" i="79"/>
  <c r="GT17" i="79"/>
  <c r="AZ18" i="79"/>
  <c r="EA18" i="79"/>
  <c r="EN17" i="79"/>
  <c r="ES5" i="79"/>
  <c r="HQ27" i="79"/>
  <c r="GU16" i="79"/>
  <c r="BM18" i="79"/>
  <c r="BK34" i="79"/>
  <c r="GR16" i="79"/>
  <c r="EA26" i="79" l="1"/>
  <c r="AF50" i="79"/>
  <c r="GS48" i="79"/>
  <c r="FZ53" i="79"/>
  <c r="FW50" i="79" s="1"/>
  <c r="GB53" i="79"/>
  <c r="AO18" i="79"/>
  <c r="GS17" i="79"/>
  <c r="EK73" i="93"/>
  <c r="GI72" i="93"/>
  <c r="FD33" i="97"/>
  <c r="S34" i="97"/>
  <c r="U10" i="97"/>
  <c r="FG10" i="97"/>
  <c r="BH10" i="97" s="1"/>
  <c r="FA8" i="97"/>
  <c r="FA10" i="97" s="1"/>
  <c r="BB10" i="97" s="1"/>
  <c r="HE41" i="79"/>
  <c r="HG42" i="79" s="1"/>
  <c r="EV43" i="79"/>
  <c r="GV33" i="79"/>
  <c r="BV34" i="79"/>
  <c r="GE26" i="79"/>
  <c r="EI5" i="79"/>
  <c r="HQ26" i="79"/>
  <c r="CJ10" i="79"/>
  <c r="HC14" i="79"/>
  <c r="GA103" i="92"/>
  <c r="EG80" i="92"/>
  <c r="GS16" i="79"/>
  <c r="AQ18" i="79"/>
  <c r="GE50" i="79"/>
  <c r="HE32" i="79"/>
  <c r="FF35" i="79"/>
  <c r="FH35" i="79"/>
  <c r="BK18" i="79"/>
  <c r="GU17" i="79"/>
  <c r="GT16" i="79"/>
  <c r="BB18" i="79"/>
  <c r="EC89" i="93"/>
  <c r="GH88" i="93"/>
  <c r="FK10" i="97"/>
  <c r="FD9" i="97"/>
  <c r="AD10" i="97"/>
  <c r="FC42" i="79"/>
  <c r="EV33" i="79"/>
  <c r="EX33" i="79"/>
  <c r="EN27" i="79"/>
  <c r="EQ26" i="79" s="1"/>
  <c r="HC24" i="79"/>
  <c r="EL27" i="79"/>
  <c r="EI26" i="79" s="1"/>
  <c r="FP43" i="79"/>
  <c r="FR45" i="79"/>
  <c r="FP45" i="79"/>
  <c r="EX45" i="79"/>
  <c r="EV45" i="79"/>
  <c r="HF33" i="79"/>
  <c r="HG34" i="79" s="1"/>
  <c r="CN34" i="79" s="1"/>
  <c r="FH33" i="79"/>
  <c r="FK34" i="79" s="1"/>
  <c r="EI34" i="79"/>
  <c r="FC7" i="92"/>
  <c r="HD16" i="79"/>
  <c r="HF49" i="79"/>
  <c r="HG50" i="79" s="1"/>
  <c r="CN50" i="79" s="1"/>
  <c r="FH53" i="79"/>
  <c r="FK50" i="79" s="1"/>
  <c r="FR49" i="79"/>
  <c r="FU50" i="79" s="1"/>
  <c r="FP49" i="79"/>
  <c r="FM50" i="79" s="1"/>
  <c r="GO42" i="79"/>
  <c r="EV49" i="79"/>
  <c r="ES50" i="79" s="1"/>
  <c r="FF33" i="79"/>
  <c r="FP70" i="92"/>
  <c r="EX53" i="79"/>
  <c r="FA50" i="79" s="1"/>
  <c r="HG48" i="79"/>
  <c r="FZ51" i="79"/>
  <c r="FH43" i="79"/>
  <c r="EN43" i="79"/>
  <c r="FW34" i="79"/>
  <c r="EX37" i="79"/>
  <c r="FA34" i="79" s="1"/>
  <c r="EV35" i="79"/>
  <c r="EX27" i="79"/>
  <c r="FA26" i="79" s="1"/>
  <c r="HC16" i="79"/>
  <c r="HC18" i="79" s="1"/>
  <c r="EL19" i="79"/>
  <c r="GO10" i="79"/>
  <c r="FU10" i="79"/>
  <c r="FA10" i="79"/>
  <c r="DP32" i="92"/>
  <c r="EJ32" i="92"/>
  <c r="FP54" i="92"/>
  <c r="FQ55" i="92" s="1"/>
  <c r="BR55" i="92" s="1"/>
  <c r="EY55" i="92"/>
  <c r="AZ55" i="92" s="1"/>
  <c r="FJ10" i="93"/>
  <c r="FZ9" i="93" s="1"/>
  <c r="GL18" i="93"/>
  <c r="CC18" i="93" s="1"/>
  <c r="AZ10" i="97"/>
  <c r="HQ31" i="79"/>
  <c r="GG5" i="79"/>
  <c r="HC48" i="79"/>
  <c r="EL51" i="79"/>
  <c r="EI50" i="79" s="1"/>
  <c r="EN51" i="79"/>
  <c r="EQ50" i="79" s="1"/>
  <c r="GA64" i="92"/>
  <c r="DW42" i="92"/>
  <c r="FR70" i="92"/>
  <c r="GV30" i="93"/>
  <c r="FL5" i="93"/>
  <c r="FB66" i="93"/>
  <c r="FX64" i="93" s="1"/>
  <c r="FJ74" i="93"/>
  <c r="FZ73" i="93" s="1"/>
  <c r="DX82" i="93"/>
  <c r="FV80" i="93" s="1"/>
  <c r="EO34" i="97"/>
  <c r="BN26" i="97"/>
  <c r="FM30" i="97"/>
  <c r="BN30" i="97" s="1"/>
  <c r="FR51" i="79"/>
  <c r="EX49" i="79"/>
  <c r="EI42" i="79"/>
  <c r="EV41" i="79"/>
  <c r="EX41" i="79"/>
  <c r="EQ34" i="79"/>
  <c r="HD24" i="79"/>
  <c r="EV29" i="79"/>
  <c r="ES26" i="79" s="1"/>
  <c r="EI18" i="79"/>
  <c r="DP20" i="92"/>
  <c r="FP92" i="92"/>
  <c r="FQ93" i="92" s="1"/>
  <c r="BR93" i="92" s="1"/>
  <c r="EY93" i="92"/>
  <c r="DP104" i="92"/>
  <c r="EB108" i="92"/>
  <c r="GO26" i="79"/>
  <c r="FU26" i="79"/>
  <c r="GG10" i="79"/>
  <c r="FM10" i="79"/>
  <c r="ES10" i="79"/>
  <c r="EE9" i="92"/>
  <c r="EY9" i="92"/>
  <c r="EY17" i="92"/>
  <c r="FF16" i="92" s="1"/>
  <c r="EG47" i="92"/>
  <c r="FB45" i="92" s="1"/>
  <c r="EG55" i="92"/>
  <c r="EO85" i="92"/>
  <c r="DM101" i="92"/>
  <c r="FA99" i="92" s="1"/>
  <c r="EQ101" i="92"/>
  <c r="FC99" i="92" s="1"/>
  <c r="GH58" i="93"/>
  <c r="GL58" i="93"/>
  <c r="CC58" i="93" s="1"/>
  <c r="FJ66" i="93"/>
  <c r="FZ65" i="93" s="1"/>
  <c r="DX74" i="93"/>
  <c r="FV72" i="93" s="1"/>
  <c r="FL74" i="93"/>
  <c r="FY72" i="93" s="1"/>
  <c r="EF82" i="93"/>
  <c r="FT82" i="93"/>
  <c r="GA81" i="93" s="1"/>
  <c r="GL90" i="93"/>
  <c r="CC90" i="93" s="1"/>
  <c r="EO18" i="94"/>
  <c r="AO18" i="94" s="1"/>
  <c r="FQ33" i="94"/>
  <c r="GG42" i="79"/>
  <c r="FH41" i="79"/>
  <c r="EN41" i="79"/>
  <c r="GG34" i="79"/>
  <c r="HC32" i="79"/>
  <c r="HE25" i="79"/>
  <c r="HG26" i="79" s="1"/>
  <c r="CN26" i="79" s="1"/>
  <c r="FW26" i="79"/>
  <c r="HG18" i="79"/>
  <c r="CN18" i="79" s="1"/>
  <c r="EN19" i="79"/>
  <c r="GE10" i="79"/>
  <c r="FK10" i="79"/>
  <c r="EG9" i="92"/>
  <c r="EJ34" i="92"/>
  <c r="EO47" i="92"/>
  <c r="AO47" i="92" s="1"/>
  <c r="EO55" i="92"/>
  <c r="FE54" i="92" s="1"/>
  <c r="EY63" i="92"/>
  <c r="DZ74" i="92"/>
  <c r="DW85" i="92"/>
  <c r="U85" i="92" s="1"/>
  <c r="EQ85" i="92"/>
  <c r="FM91" i="92"/>
  <c r="FP100" i="92"/>
  <c r="FQ101" i="92" s="1"/>
  <c r="BR101" i="92" s="1"/>
  <c r="EY101" i="92"/>
  <c r="AZ101" i="92" s="1"/>
  <c r="EH10" i="93"/>
  <c r="FB10" i="93"/>
  <c r="FX8" i="93" s="1"/>
  <c r="GL10" i="93"/>
  <c r="CC10" i="93" s="1"/>
  <c r="EA17" i="93"/>
  <c r="EA21" i="93"/>
  <c r="GL26" i="93"/>
  <c r="CC26" i="93" s="1"/>
  <c r="GH34" i="93"/>
  <c r="EA41" i="93"/>
  <c r="EH42" i="93"/>
  <c r="FW40" i="93" s="1"/>
  <c r="FL66" i="93"/>
  <c r="FY64" i="93" s="1"/>
  <c r="EF74" i="93"/>
  <c r="FT74" i="93"/>
  <c r="GA73" i="93" s="1"/>
  <c r="EK77" i="93"/>
  <c r="EW81" i="93"/>
  <c r="EH82" i="93"/>
  <c r="FW80" i="93" s="1"/>
  <c r="FG89" i="93"/>
  <c r="FE91" i="93"/>
  <c r="FE93" i="93"/>
  <c r="FM16" i="94"/>
  <c r="FM18" i="94" s="1"/>
  <c r="EE34" i="97"/>
  <c r="FK34" i="97" s="1"/>
  <c r="BL34" i="97" s="1"/>
  <c r="HE48" i="79"/>
  <c r="GG26" i="79"/>
  <c r="HD32" i="79"/>
  <c r="HC34" i="79" s="1"/>
  <c r="HD48" i="79"/>
  <c r="HF48" i="79"/>
  <c r="BV42" i="79"/>
  <c r="GV41" i="79"/>
  <c r="FE33" i="97"/>
  <c r="FH45" i="79"/>
  <c r="EN45" i="79"/>
  <c r="FR43" i="79"/>
  <c r="FU42" i="79" s="1"/>
  <c r="EX43" i="79"/>
  <c r="FA42" i="79" s="1"/>
  <c r="EN21" i="79"/>
  <c r="EB70" i="92"/>
  <c r="EC69" i="93"/>
  <c r="GK88" i="93"/>
  <c r="GH90" i="93" s="1"/>
  <c r="GH82" i="93"/>
  <c r="FL82" i="93"/>
  <c r="BB82" i="93" s="1"/>
  <c r="FB74" i="93"/>
  <c r="AQ74" i="93" s="1"/>
  <c r="GL81" i="93"/>
  <c r="EU83" i="93"/>
  <c r="EU85" i="93"/>
  <c r="EZ66" i="93"/>
  <c r="GH74" i="93"/>
  <c r="BY74" i="93" s="1"/>
  <c r="ER66" i="93"/>
  <c r="GK73" i="93"/>
  <c r="EK75" i="93"/>
  <c r="EH74" i="93" s="1"/>
  <c r="EC67" i="93"/>
  <c r="GJ65" i="93"/>
  <c r="GL66" i="93" s="1"/>
  <c r="CC66" i="93" s="1"/>
  <c r="EA67" i="93"/>
  <c r="DX66" i="93" s="1"/>
  <c r="FE41" i="93"/>
  <c r="FG43" i="93"/>
  <c r="FG45" i="93"/>
  <c r="EC43" i="93"/>
  <c r="EC45" i="93"/>
  <c r="FY8" i="93"/>
  <c r="BB10" i="93"/>
  <c r="GH10" i="93"/>
  <c r="EA43" i="93"/>
  <c r="EA45" i="93"/>
  <c r="DX42" i="93" s="1"/>
  <c r="EW33" i="93"/>
  <c r="EW35" i="93"/>
  <c r="EW37" i="93"/>
  <c r="EU33" i="93"/>
  <c r="EU35" i="93"/>
  <c r="EU37" i="93"/>
  <c r="EK25" i="93"/>
  <c r="EK27" i="93"/>
  <c r="EP10" i="93"/>
  <c r="GB10" i="93"/>
  <c r="BS10" i="93" s="1"/>
  <c r="FV8" i="93"/>
  <c r="U10" i="93"/>
  <c r="EA19" i="93"/>
  <c r="EO93" i="92"/>
  <c r="AO93" i="92" s="1"/>
  <c r="DZ100" i="92"/>
  <c r="DZ102" i="92"/>
  <c r="FM93" i="92"/>
  <c r="BN93" i="92" s="1"/>
  <c r="EJ72" i="92"/>
  <c r="DP72" i="92"/>
  <c r="DP34" i="92"/>
  <c r="EG17" i="92"/>
  <c r="AF17" i="92" s="1"/>
  <c r="FQ34" i="97"/>
  <c r="BR34" i="97" s="1"/>
  <c r="DM18" i="97"/>
  <c r="FA16" i="97" s="1"/>
  <c r="FA18" i="97" s="1"/>
  <c r="BB18" i="97" s="1"/>
  <c r="FM34" i="97"/>
  <c r="FE10" i="97"/>
  <c r="DW26" i="97"/>
  <c r="AF34" i="97"/>
  <c r="FC32" i="97"/>
  <c r="FG34" i="97"/>
  <c r="BH34" i="97" s="1"/>
  <c r="J34" i="97"/>
  <c r="FA32" i="97"/>
  <c r="DU26" i="97"/>
  <c r="DU18" i="97"/>
  <c r="GB14" i="97"/>
  <c r="BL10" i="97"/>
  <c r="FY20" i="97"/>
  <c r="BN14" i="97"/>
  <c r="FM38" i="97"/>
  <c r="BN34" i="97"/>
  <c r="FB32" i="97"/>
  <c r="U34" i="97"/>
  <c r="EE26" i="97"/>
  <c r="FM22" i="97"/>
  <c r="BN18" i="97"/>
  <c r="BF10" i="97"/>
  <c r="EQ80" i="92"/>
  <c r="DW80" i="92"/>
  <c r="DM42" i="92"/>
  <c r="GV28" i="93"/>
  <c r="ER5" i="93"/>
  <c r="AF5" i="93"/>
  <c r="DP35" i="94"/>
  <c r="DZ35" i="94"/>
  <c r="EJ35" i="94"/>
  <c r="DP37" i="94"/>
  <c r="DZ37" i="94"/>
  <c r="EJ37" i="94"/>
  <c r="FQ18" i="94"/>
  <c r="BR18" i="94" s="1"/>
  <c r="FN24" i="94"/>
  <c r="DP25" i="94"/>
  <c r="DZ25" i="94"/>
  <c r="EQ26" i="94"/>
  <c r="AQ26" i="94" s="1"/>
  <c r="DW10" i="94"/>
  <c r="FG10" i="94" s="1"/>
  <c r="BH10" i="94" s="1"/>
  <c r="EG10" i="94"/>
  <c r="EQ10" i="94"/>
  <c r="FQ10" i="94"/>
  <c r="BR10" i="94" s="1"/>
  <c r="DR19" i="94"/>
  <c r="DR21" i="94"/>
  <c r="FP25" i="94"/>
  <c r="FQ25" i="94"/>
  <c r="EY26" i="94"/>
  <c r="FF25" i="94" s="1"/>
  <c r="DP27" i="94"/>
  <c r="DZ27" i="94"/>
  <c r="DP29" i="94"/>
  <c r="DM26" i="94" s="1"/>
  <c r="DZ29" i="94"/>
  <c r="DW26" i="94" s="1"/>
  <c r="AF18" i="94"/>
  <c r="FB16" i="94"/>
  <c r="DR27" i="94"/>
  <c r="EB27" i="94"/>
  <c r="DR29" i="94"/>
  <c r="EB29" i="94"/>
  <c r="DP33" i="94"/>
  <c r="DZ33" i="94"/>
  <c r="EJ33" i="94"/>
  <c r="FM10" i="94"/>
  <c r="FM14" i="94" s="1"/>
  <c r="EE10" i="94"/>
  <c r="AD10" i="94" s="1"/>
  <c r="EO10" i="94"/>
  <c r="FE9" i="94" s="1"/>
  <c r="EY10" i="94"/>
  <c r="AZ10" i="94" s="1"/>
  <c r="DP17" i="94"/>
  <c r="EQ18" i="94"/>
  <c r="AQ18" i="94" s="1"/>
  <c r="FQ34" i="94"/>
  <c r="BR34" i="94" s="1"/>
  <c r="DE34" i="94"/>
  <c r="GA29" i="94" s="1"/>
  <c r="DE26" i="94"/>
  <c r="GA28" i="94" s="1"/>
  <c r="DE18" i="94"/>
  <c r="U5" i="94"/>
  <c r="FD9" i="94"/>
  <c r="AO10" i="94"/>
  <c r="FC16" i="94"/>
  <c r="U10" i="94"/>
  <c r="AF10" i="94"/>
  <c r="FB8" i="94"/>
  <c r="AQ10" i="94"/>
  <c r="FC8" i="94"/>
  <c r="FF17" i="94"/>
  <c r="DP19" i="94"/>
  <c r="DP21" i="94"/>
  <c r="FC24" i="94"/>
  <c r="DR17" i="94"/>
  <c r="FE17" i="94"/>
  <c r="AZ26" i="94"/>
  <c r="FM24" i="94"/>
  <c r="FM26" i="94" s="1"/>
  <c r="DR25" i="94"/>
  <c r="EB25" i="94"/>
  <c r="FM32" i="94"/>
  <c r="FO32" i="94"/>
  <c r="DR33" i="94"/>
  <c r="EB33" i="94"/>
  <c r="EL33" i="94"/>
  <c r="DR35" i="94"/>
  <c r="EB35" i="94"/>
  <c r="EL35" i="94"/>
  <c r="DR37" i="94"/>
  <c r="EB37" i="94"/>
  <c r="EL37" i="94"/>
  <c r="GF10" i="93"/>
  <c r="AD10" i="93"/>
  <c r="FX9" i="93"/>
  <c r="GA9" i="93"/>
  <c r="BK10" i="93"/>
  <c r="AO18" i="93"/>
  <c r="FY17" i="93"/>
  <c r="FX25" i="93"/>
  <c r="AZ26" i="93"/>
  <c r="FZ25" i="93"/>
  <c r="BY34" i="93"/>
  <c r="FV32" i="93"/>
  <c r="BB34" i="93"/>
  <c r="FY32" i="93"/>
  <c r="GH14" i="93"/>
  <c r="BY10" i="93"/>
  <c r="GV26" i="93"/>
  <c r="DX5" i="93"/>
  <c r="FW16" i="93"/>
  <c r="AF18" i="93"/>
  <c r="GV27" i="93"/>
  <c r="EH5" i="93"/>
  <c r="FV24" i="93"/>
  <c r="AQ26" i="93"/>
  <c r="FX24" i="93"/>
  <c r="FX33" i="93"/>
  <c r="GA33" i="93"/>
  <c r="BK34" i="93"/>
  <c r="U5" i="93"/>
  <c r="GH16" i="93"/>
  <c r="GH18" i="93" s="1"/>
  <c r="EC17" i="93"/>
  <c r="EC19" i="93"/>
  <c r="EC21" i="93"/>
  <c r="GI24" i="93"/>
  <c r="GH26" i="93" s="1"/>
  <c r="EM27" i="93"/>
  <c r="EM29" i="93"/>
  <c r="GL33" i="93"/>
  <c r="GL34" i="93" s="1"/>
  <c r="GH40" i="93"/>
  <c r="GH42" i="93" s="1"/>
  <c r="EC41" i="93"/>
  <c r="EF42" i="93" s="1"/>
  <c r="FG41" i="93"/>
  <c r="FX57" i="93"/>
  <c r="GF58" i="93"/>
  <c r="AD58" i="93"/>
  <c r="BK58" i="93"/>
  <c r="GA57" i="93"/>
  <c r="AO66" i="93"/>
  <c r="FY65" i="93"/>
  <c r="EM25" i="93"/>
  <c r="GL42" i="93"/>
  <c r="CC42" i="93" s="1"/>
  <c r="GH62" i="93"/>
  <c r="BY58" i="93"/>
  <c r="GB58" i="93"/>
  <c r="BS58" i="93" s="1"/>
  <c r="U58" i="93"/>
  <c r="FV56" i="93"/>
  <c r="BB58" i="93"/>
  <c r="FY56" i="93"/>
  <c r="AF66" i="93"/>
  <c r="FW64" i="93"/>
  <c r="FE43" i="93"/>
  <c r="FE45" i="93"/>
  <c r="GH64" i="93"/>
  <c r="GH66" i="93" s="1"/>
  <c r="EC65" i="93"/>
  <c r="FX73" i="93"/>
  <c r="FX81" i="93"/>
  <c r="BK82" i="93"/>
  <c r="FX72" i="93"/>
  <c r="GL74" i="93"/>
  <c r="CC74" i="93" s="1"/>
  <c r="BY82" i="93"/>
  <c r="GL82" i="93"/>
  <c r="CC82" i="93" s="1"/>
  <c r="EM73" i="93"/>
  <c r="EM75" i="93"/>
  <c r="EM77" i="93"/>
  <c r="EU81" i="93"/>
  <c r="EW83" i="93"/>
  <c r="EW85" i="93"/>
  <c r="EA89" i="93"/>
  <c r="DX90" i="93" s="1"/>
  <c r="FE89" i="93"/>
  <c r="FB90" i="93" s="1"/>
  <c r="FY88" i="93" s="1"/>
  <c r="EC91" i="93"/>
  <c r="FG91" i="93"/>
  <c r="EC93" i="93"/>
  <c r="FG93" i="93"/>
  <c r="FQ9" i="92"/>
  <c r="BR9" i="92" s="1"/>
  <c r="FP24" i="92"/>
  <c r="FQ24" i="92"/>
  <c r="FN31" i="92"/>
  <c r="DP54" i="92"/>
  <c r="FN61" i="92"/>
  <c r="EB62" i="92"/>
  <c r="FM69" i="92"/>
  <c r="FM85" i="92"/>
  <c r="FM89" i="92" s="1"/>
  <c r="DP92" i="92"/>
  <c r="EG93" i="92"/>
  <c r="EQ93" i="92"/>
  <c r="FN107" i="92"/>
  <c r="FP108" i="92"/>
  <c r="FQ108" i="92"/>
  <c r="FR108" i="92"/>
  <c r="DP110" i="92"/>
  <c r="DZ110" i="92"/>
  <c r="EJ110" i="92"/>
  <c r="DP112" i="92"/>
  <c r="DZ112" i="92"/>
  <c r="EJ112" i="92"/>
  <c r="FM17" i="92"/>
  <c r="DP94" i="92"/>
  <c r="FK85" i="92"/>
  <c r="AD85" i="92"/>
  <c r="FD84" i="92"/>
  <c r="AO85" i="92"/>
  <c r="FE84" i="92"/>
  <c r="AZ85" i="92"/>
  <c r="FF84" i="92"/>
  <c r="FA83" i="92"/>
  <c r="FB83" i="92"/>
  <c r="AF85" i="92"/>
  <c r="AQ85" i="92"/>
  <c r="FC83" i="92"/>
  <c r="DM80" i="92"/>
  <c r="DR92" i="92"/>
  <c r="AZ93" i="92"/>
  <c r="FF92" i="92"/>
  <c r="FE92" i="92"/>
  <c r="J101" i="92"/>
  <c r="DR94" i="92"/>
  <c r="DR96" i="92"/>
  <c r="FM99" i="92"/>
  <c r="FM101" i="92" s="1"/>
  <c r="DR100" i="92"/>
  <c r="EB100" i="92"/>
  <c r="DR102" i="92"/>
  <c r="EB102" i="92"/>
  <c r="DR104" i="92"/>
  <c r="EB104" i="92"/>
  <c r="DP108" i="92"/>
  <c r="DM109" i="92" s="1"/>
  <c r="DZ108" i="92"/>
  <c r="EJ108" i="92"/>
  <c r="DR110" i="92"/>
  <c r="EB110" i="92"/>
  <c r="EL110" i="92"/>
  <c r="DR112" i="92"/>
  <c r="EB112" i="92"/>
  <c r="EL112" i="92"/>
  <c r="FM107" i="92"/>
  <c r="FO107" i="92"/>
  <c r="AZ63" i="92"/>
  <c r="FF62" i="92"/>
  <c r="FK9" i="92"/>
  <c r="AD9" i="92"/>
  <c r="FD8" i="92"/>
  <c r="AZ9" i="92"/>
  <c r="FF8" i="92"/>
  <c r="GA25" i="92"/>
  <c r="DM4" i="92"/>
  <c r="EQ4" i="92"/>
  <c r="GA28" i="92"/>
  <c r="AF55" i="92"/>
  <c r="FB53" i="92"/>
  <c r="DR20" i="92"/>
  <c r="DR32" i="92"/>
  <c r="DR34" i="92"/>
  <c r="DR54" i="92"/>
  <c r="DZ62" i="92"/>
  <c r="J4" i="92"/>
  <c r="FP16" i="92"/>
  <c r="FQ17" i="92" s="1"/>
  <c r="BR17" i="92" s="1"/>
  <c r="EO17" i="92"/>
  <c r="AO17" i="92" s="1"/>
  <c r="DP18" i="92"/>
  <c r="DR18" i="92"/>
  <c r="DP24" i="92"/>
  <c r="DZ24" i="92"/>
  <c r="DW25" i="92" s="1"/>
  <c r="DR24" i="92"/>
  <c r="EY25" i="92"/>
  <c r="AZ25" i="92" s="1"/>
  <c r="DR26" i="92"/>
  <c r="DZ26" i="92"/>
  <c r="DR28" i="92"/>
  <c r="EB28" i="92"/>
  <c r="DZ28" i="92"/>
  <c r="FM31" i="92"/>
  <c r="FO31" i="92"/>
  <c r="EL32" i="92"/>
  <c r="EB34" i="92"/>
  <c r="EL34" i="92"/>
  <c r="DR36" i="92"/>
  <c r="EB36" i="92"/>
  <c r="EL36" i="92"/>
  <c r="FM47" i="92"/>
  <c r="BN47" i="92" s="1"/>
  <c r="DR58" i="92"/>
  <c r="FP62" i="92"/>
  <c r="FQ63" i="92" s="1"/>
  <c r="BR63" i="92" s="1"/>
  <c r="EQ63" i="92"/>
  <c r="DP66" i="92"/>
  <c r="DZ66" i="92"/>
  <c r="FN69" i="92"/>
  <c r="DP70" i="92"/>
  <c r="DM71" i="92" s="1"/>
  <c r="J71" i="92" s="1"/>
  <c r="DZ70" i="92"/>
  <c r="DW71" i="92" s="1"/>
  <c r="U71" i="92" s="1"/>
  <c r="EJ70" i="92"/>
  <c r="EG71" i="92" s="1"/>
  <c r="BL9" i="92"/>
  <c r="FF24" i="92"/>
  <c r="U47" i="92"/>
  <c r="FA45" i="92"/>
  <c r="FC45" i="92"/>
  <c r="AQ47" i="92"/>
  <c r="EG4" i="92"/>
  <c r="FM9" i="92"/>
  <c r="FG9" i="92"/>
  <c r="BH9" i="92" s="1"/>
  <c r="U9" i="92"/>
  <c r="AF9" i="92"/>
  <c r="FB7" i="92"/>
  <c r="FA9" i="92" s="1"/>
  <c r="AO9" i="92"/>
  <c r="FB15" i="92"/>
  <c r="DP16" i="92"/>
  <c r="DR16" i="92"/>
  <c r="DU17" i="92" s="1"/>
  <c r="AQ17" i="92"/>
  <c r="EB24" i="92"/>
  <c r="GA26" i="92"/>
  <c r="DP28" i="92"/>
  <c r="FQ32" i="92"/>
  <c r="FQ33" i="92" s="1"/>
  <c r="EB32" i="92"/>
  <c r="DP36" i="92"/>
  <c r="DZ36" i="92"/>
  <c r="DW33" i="92" s="1"/>
  <c r="EJ36" i="92"/>
  <c r="EG33" i="92" s="1"/>
  <c r="FQ47" i="92"/>
  <c r="BR47" i="92" s="1"/>
  <c r="AO55" i="92"/>
  <c r="AQ55" i="92"/>
  <c r="FC53" i="92"/>
  <c r="DR56" i="92"/>
  <c r="FM53" i="92"/>
  <c r="FM55" i="92" s="1"/>
  <c r="DP56" i="92"/>
  <c r="AZ17" i="92"/>
  <c r="AQ25" i="92"/>
  <c r="EB26" i="92"/>
  <c r="FN23" i="92"/>
  <c r="FM25" i="92" s="1"/>
  <c r="DP26" i="92"/>
  <c r="AD47" i="92"/>
  <c r="FF46" i="92"/>
  <c r="FF54" i="92"/>
  <c r="DP58" i="92"/>
  <c r="DR62" i="92"/>
  <c r="FM61" i="92"/>
  <c r="FM63" i="92" s="1"/>
  <c r="DP62" i="92"/>
  <c r="FA69" i="92"/>
  <c r="FB69" i="92"/>
  <c r="DR64" i="92"/>
  <c r="EB64" i="92"/>
  <c r="DR66" i="92"/>
  <c r="EB66" i="92"/>
  <c r="FQ70" i="92"/>
  <c r="DR70" i="92"/>
  <c r="EL70" i="92"/>
  <c r="DR72" i="92"/>
  <c r="EB72" i="92"/>
  <c r="EL72" i="92"/>
  <c r="DR74" i="92"/>
  <c r="EB74" i="92"/>
  <c r="EL74" i="92"/>
  <c r="FC5" i="79" l="1"/>
  <c r="HQ28" i="79"/>
  <c r="GT33" i="79"/>
  <c r="AO34" i="79"/>
  <c r="BB50" i="79"/>
  <c r="GU48" i="79"/>
  <c r="U26" i="94"/>
  <c r="FB24" i="94"/>
  <c r="BN18" i="94"/>
  <c r="FM22" i="94"/>
  <c r="BN22" i="94" s="1"/>
  <c r="AZ50" i="79"/>
  <c r="GU49" i="79"/>
  <c r="GR24" i="79"/>
  <c r="U26" i="79"/>
  <c r="FA24" i="94"/>
  <c r="J26" i="94"/>
  <c r="FG26" i="94"/>
  <c r="BH26" i="94" s="1"/>
  <c r="HA50" i="79"/>
  <c r="GR49" i="79"/>
  <c r="S50" i="79"/>
  <c r="GQ24" i="79"/>
  <c r="J26" i="79"/>
  <c r="GQ8" i="79"/>
  <c r="GW10" i="79"/>
  <c r="CD10" i="79" s="1"/>
  <c r="U10" i="79"/>
  <c r="CJ18" i="79"/>
  <c r="HC22" i="79"/>
  <c r="U50" i="79"/>
  <c r="GR48" i="79"/>
  <c r="HC26" i="79"/>
  <c r="BK26" i="79"/>
  <c r="GU25" i="79"/>
  <c r="CN42" i="79"/>
  <c r="HC46" i="79"/>
  <c r="FK47" i="92"/>
  <c r="EF66" i="93"/>
  <c r="BN10" i="94"/>
  <c r="AD34" i="97"/>
  <c r="GU40" i="79"/>
  <c r="BM42" i="79"/>
  <c r="GS8" i="79"/>
  <c r="AQ10" i="79"/>
  <c r="J50" i="79"/>
  <c r="GW50" i="79"/>
  <c r="CD50" i="79" s="1"/>
  <c r="GQ48" i="79"/>
  <c r="AZ10" i="79"/>
  <c r="GT9" i="79"/>
  <c r="AD26" i="79"/>
  <c r="GS25" i="79"/>
  <c r="AD50" i="79"/>
  <c r="GS49" i="79"/>
  <c r="GR25" i="79"/>
  <c r="HA26" i="79"/>
  <c r="CH26" i="79" s="1"/>
  <c r="S26" i="79"/>
  <c r="FQ71" i="92"/>
  <c r="FE46" i="92"/>
  <c r="DM25" i="92"/>
  <c r="DM33" i="92"/>
  <c r="FG33" i="92" s="1"/>
  <c r="BH33" i="92" s="1"/>
  <c r="DM17" i="92"/>
  <c r="FM71" i="92"/>
  <c r="BN71" i="92" s="1"/>
  <c r="DW109" i="92"/>
  <c r="AQ101" i="92"/>
  <c r="FF100" i="92"/>
  <c r="FG85" i="92"/>
  <c r="BH85" i="92" s="1"/>
  <c r="BN85" i="92"/>
  <c r="AZ74" i="93"/>
  <c r="EE26" i="94"/>
  <c r="DU18" i="94"/>
  <c r="FA8" i="94"/>
  <c r="FF9" i="94"/>
  <c r="DW34" i="94"/>
  <c r="FY22" i="97"/>
  <c r="EQ42" i="79"/>
  <c r="S42" i="79" s="1"/>
  <c r="AF47" i="92"/>
  <c r="BM34" i="79"/>
  <c r="GU32" i="79"/>
  <c r="GU8" i="79"/>
  <c r="BM10" i="79"/>
  <c r="GW18" i="79"/>
  <c r="CD18" i="79" s="1"/>
  <c r="GQ16" i="79"/>
  <c r="J18" i="79"/>
  <c r="J42" i="79"/>
  <c r="GQ40" i="79"/>
  <c r="BV10" i="79"/>
  <c r="GV9" i="79"/>
  <c r="AO50" i="79"/>
  <c r="GT49" i="79"/>
  <c r="FM42" i="79"/>
  <c r="GV49" i="79"/>
  <c r="BK50" i="79"/>
  <c r="FG18" i="97"/>
  <c r="BH18" i="97" s="1"/>
  <c r="BK10" i="79"/>
  <c r="GU9" i="79"/>
  <c r="GV25" i="79"/>
  <c r="BV26" i="79"/>
  <c r="AD10" i="79"/>
  <c r="GR9" i="79"/>
  <c r="HA10" i="79"/>
  <c r="GT32" i="79"/>
  <c r="BB34" i="79"/>
  <c r="GS40" i="79"/>
  <c r="AF42" i="79"/>
  <c r="FE16" i="92"/>
  <c r="HA34" i="79"/>
  <c r="GR33" i="79"/>
  <c r="GU34" i="79" s="1"/>
  <c r="S34" i="79"/>
  <c r="DM63" i="92"/>
  <c r="DU55" i="92"/>
  <c r="EE33" i="92"/>
  <c r="FG47" i="92"/>
  <c r="BH47" i="92" s="1"/>
  <c r="FG71" i="92"/>
  <c r="BH71" i="92" s="1"/>
  <c r="EP26" i="93"/>
  <c r="FJ42" i="93"/>
  <c r="GA41" i="93" s="1"/>
  <c r="DU26" i="94"/>
  <c r="S26" i="94" s="1"/>
  <c r="J18" i="97"/>
  <c r="DX18" i="93"/>
  <c r="EQ18" i="79"/>
  <c r="GR17" i="79" s="1"/>
  <c r="GU18" i="79" s="1"/>
  <c r="FK42" i="79"/>
  <c r="GT41" i="79" s="1"/>
  <c r="HC50" i="79"/>
  <c r="AO10" i="79"/>
  <c r="GS9" i="79"/>
  <c r="GT24" i="79"/>
  <c r="BB26" i="79"/>
  <c r="GT25" i="79"/>
  <c r="AZ26" i="79"/>
  <c r="AO34" i="97"/>
  <c r="FF33" i="97"/>
  <c r="FE34" i="97" s="1"/>
  <c r="GS33" i="79"/>
  <c r="AD34" i="79"/>
  <c r="FC34" i="79"/>
  <c r="GW34" i="79" s="1"/>
  <c r="CD34" i="79" s="1"/>
  <c r="GT48" i="79"/>
  <c r="AQ50" i="79"/>
  <c r="J34" i="79"/>
  <c r="GQ32" i="79"/>
  <c r="ES34" i="79"/>
  <c r="GQ18" i="79"/>
  <c r="BX18" i="79" s="1"/>
  <c r="CJ14" i="79"/>
  <c r="HO20" i="79"/>
  <c r="ES42" i="79"/>
  <c r="GU24" i="79"/>
  <c r="BM26" i="79"/>
  <c r="GW26" i="79"/>
  <c r="CJ34" i="79"/>
  <c r="HC38" i="79"/>
  <c r="CJ50" i="79"/>
  <c r="HC54" i="79"/>
  <c r="FM21" i="92"/>
  <c r="EF90" i="93"/>
  <c r="S90" i="93" s="1"/>
  <c r="FB42" i="93"/>
  <c r="FY40" i="93" s="1"/>
  <c r="FV42" i="93" s="1"/>
  <c r="BM42" i="93" s="1"/>
  <c r="HA18" i="79"/>
  <c r="GS41" i="79"/>
  <c r="AD42" i="79"/>
  <c r="GU41" i="79"/>
  <c r="AZ42" i="79"/>
  <c r="HA42" i="79"/>
  <c r="AO42" i="79"/>
  <c r="GH94" i="93"/>
  <c r="BY94" i="93" s="1"/>
  <c r="BY90" i="93"/>
  <c r="GH86" i="93"/>
  <c r="FY80" i="93"/>
  <c r="FJ90" i="93"/>
  <c r="GA89" i="93" s="1"/>
  <c r="EZ82" i="93"/>
  <c r="FZ81" i="93" s="1"/>
  <c r="FZ82" i="93" s="1"/>
  <c r="ER82" i="93"/>
  <c r="FX80" i="93" s="1"/>
  <c r="U74" i="93"/>
  <c r="GB74" i="93"/>
  <c r="BS74" i="93" s="1"/>
  <c r="FW72" i="93"/>
  <c r="GH78" i="93"/>
  <c r="GT70" i="93" s="1"/>
  <c r="GB66" i="93"/>
  <c r="BS66" i="93" s="1"/>
  <c r="J66" i="93"/>
  <c r="FV64" i="93"/>
  <c r="FV66" i="93" s="1"/>
  <c r="BM66" i="93" s="1"/>
  <c r="FV10" i="93"/>
  <c r="BM10" i="93" s="1"/>
  <c r="FV40" i="93"/>
  <c r="J42" i="93"/>
  <c r="FZ10" i="93"/>
  <c r="EZ34" i="93"/>
  <c r="ER34" i="93"/>
  <c r="EH26" i="93"/>
  <c r="J18" i="93"/>
  <c r="GB18" i="93"/>
  <c r="BS18" i="93" s="1"/>
  <c r="FV16" i="93"/>
  <c r="FV18" i="93" s="1"/>
  <c r="BM18" i="93" s="1"/>
  <c r="EG109" i="92"/>
  <c r="AF109" i="92" s="1"/>
  <c r="DW101" i="92"/>
  <c r="FM97" i="92"/>
  <c r="FY96" i="92" s="1"/>
  <c r="DM93" i="92"/>
  <c r="J93" i="92" s="1"/>
  <c r="AF71" i="92"/>
  <c r="FC69" i="92"/>
  <c r="FA71" i="92" s="1"/>
  <c r="BB71" i="92" s="1"/>
  <c r="DU33" i="92"/>
  <c r="BN17" i="92"/>
  <c r="FA14" i="97"/>
  <c r="FY8" i="97" s="1"/>
  <c r="FA34" i="97"/>
  <c r="BB34" i="97" s="1"/>
  <c r="GB17" i="97"/>
  <c r="FG38" i="97" s="1"/>
  <c r="BH38" i="97" s="1"/>
  <c r="FG26" i="97"/>
  <c r="BH26" i="97" s="1"/>
  <c r="FB24" i="97"/>
  <c r="FA26" i="97" s="1"/>
  <c r="BB26" i="97" s="1"/>
  <c r="U26" i="97"/>
  <c r="FY21" i="97"/>
  <c r="BN22" i="97"/>
  <c r="AD26" i="97"/>
  <c r="FE25" i="97"/>
  <c r="BN38" i="97"/>
  <c r="FY23" i="97"/>
  <c r="FZ23" i="97" s="1"/>
  <c r="FG14" i="97"/>
  <c r="BH14" i="97" s="1"/>
  <c r="GC14" i="97"/>
  <c r="FY14" i="97" s="1"/>
  <c r="GC17" i="97"/>
  <c r="FY17" i="97" s="1"/>
  <c r="FK26" i="97"/>
  <c r="FD25" i="97"/>
  <c r="S26" i="97"/>
  <c r="BF34" i="97"/>
  <c r="S18" i="97"/>
  <c r="FK18" i="97"/>
  <c r="FD17" i="97"/>
  <c r="FE18" i="97" s="1"/>
  <c r="EQ5" i="94"/>
  <c r="FQ26" i="94"/>
  <c r="BR26" i="94" s="1"/>
  <c r="EG34" i="94"/>
  <c r="DM34" i="94"/>
  <c r="EG5" i="94"/>
  <c r="FK10" i="94"/>
  <c r="GB14" i="94" s="1"/>
  <c r="DM18" i="94"/>
  <c r="FG18" i="94" s="1"/>
  <c r="BH18" i="94" s="1"/>
  <c r="FM34" i="94"/>
  <c r="FM38" i="94" s="1"/>
  <c r="FA26" i="94"/>
  <c r="BB26" i="94" s="1"/>
  <c r="AF5" i="94"/>
  <c r="AQ5" i="94"/>
  <c r="EE34" i="94"/>
  <c r="AD26" i="94"/>
  <c r="FE25" i="94"/>
  <c r="BN26" i="94"/>
  <c r="FK18" i="94"/>
  <c r="S18" i="94"/>
  <c r="FD17" i="94"/>
  <c r="FE18" i="94" s="1"/>
  <c r="DE10" i="94"/>
  <c r="J5" i="94"/>
  <c r="FY20" i="94"/>
  <c r="BN14" i="94"/>
  <c r="EO34" i="94"/>
  <c r="DU34" i="94"/>
  <c r="FD25" i="94"/>
  <c r="FK26" i="94"/>
  <c r="FA10" i="94"/>
  <c r="BB10" i="94" s="1"/>
  <c r="FE10" i="94"/>
  <c r="BL10" i="94"/>
  <c r="GA27" i="94"/>
  <c r="DW5" i="94"/>
  <c r="BY26" i="93"/>
  <c r="GH30" i="93"/>
  <c r="GF90" i="93"/>
  <c r="FX89" i="93"/>
  <c r="FZ90" i="93" s="1"/>
  <c r="AO82" i="93"/>
  <c r="CC34" i="93"/>
  <c r="GH38" i="93"/>
  <c r="AF82" i="93"/>
  <c r="GH70" i="93"/>
  <c r="BY66" i="93"/>
  <c r="FV58" i="93"/>
  <c r="BM58" i="93" s="1"/>
  <c r="BY62" i="93"/>
  <c r="GT68" i="93"/>
  <c r="FY25" i="93"/>
  <c r="AD26" i="93"/>
  <c r="GW62" i="93"/>
  <c r="GB62" i="93" s="1"/>
  <c r="BW58" i="93"/>
  <c r="BY42" i="93"/>
  <c r="GH46" i="93"/>
  <c r="GH22" i="93"/>
  <c r="BY18" i="93"/>
  <c r="FZ26" i="93"/>
  <c r="GB90" i="93"/>
  <c r="BS90" i="93" s="1"/>
  <c r="FV88" i="93"/>
  <c r="FV90" i="93" s="1"/>
  <c r="BM90" i="93" s="1"/>
  <c r="J90" i="93"/>
  <c r="EP74" i="93"/>
  <c r="GT72" i="93"/>
  <c r="GT71" i="93"/>
  <c r="BY86" i="93"/>
  <c r="FV74" i="93"/>
  <c r="BM74" i="93" s="1"/>
  <c r="GF66" i="93"/>
  <c r="FX65" i="93"/>
  <c r="FZ66" i="93" s="1"/>
  <c r="S66" i="93"/>
  <c r="FZ58" i="93"/>
  <c r="GF42" i="93"/>
  <c r="S42" i="93"/>
  <c r="FX41" i="93"/>
  <c r="FZ42" i="93" s="1"/>
  <c r="EF18" i="93"/>
  <c r="GT20" i="93"/>
  <c r="BY14" i="93"/>
  <c r="GF26" i="93"/>
  <c r="FV14" i="93"/>
  <c r="GT8" i="93" s="1"/>
  <c r="BQ10" i="93"/>
  <c r="GW14" i="93"/>
  <c r="GB14" i="93" s="1"/>
  <c r="BW10" i="93"/>
  <c r="EE63" i="92"/>
  <c r="AD63" i="92" s="1"/>
  <c r="FM33" i="92"/>
  <c r="BN33" i="92" s="1"/>
  <c r="FE9" i="92"/>
  <c r="BF9" i="92" s="1"/>
  <c r="FM109" i="92"/>
  <c r="BN109" i="92" s="1"/>
  <c r="EE109" i="92"/>
  <c r="FE108" i="92" s="1"/>
  <c r="EO109" i="92"/>
  <c r="AO109" i="92" s="1"/>
  <c r="DU109" i="92"/>
  <c r="AQ93" i="92"/>
  <c r="FC91" i="92"/>
  <c r="FQ25" i="92"/>
  <c r="BR25" i="92" s="1"/>
  <c r="DW63" i="92"/>
  <c r="FQ109" i="92"/>
  <c r="BR109" i="92" s="1"/>
  <c r="AF93" i="92"/>
  <c r="FB91" i="92"/>
  <c r="FA91" i="92"/>
  <c r="S109" i="92"/>
  <c r="FD108" i="92"/>
  <c r="FB107" i="92"/>
  <c r="U109" i="92"/>
  <c r="BN101" i="92"/>
  <c r="FM105" i="92"/>
  <c r="FC107" i="92"/>
  <c r="J109" i="92"/>
  <c r="FA107" i="92"/>
  <c r="DU101" i="92"/>
  <c r="EE101" i="92"/>
  <c r="DU93" i="92"/>
  <c r="BN97" i="92"/>
  <c r="FA85" i="92"/>
  <c r="BB85" i="92" s="1"/>
  <c r="FE85" i="92"/>
  <c r="GB89" i="92"/>
  <c r="BL85" i="92"/>
  <c r="FY95" i="92"/>
  <c r="BN89" i="92"/>
  <c r="DM55" i="92"/>
  <c r="FA53" i="92" s="1"/>
  <c r="FA55" i="92" s="1"/>
  <c r="BB55" i="92" s="1"/>
  <c r="EE71" i="92"/>
  <c r="AD71" i="92" s="1"/>
  <c r="FE47" i="92"/>
  <c r="AQ63" i="92"/>
  <c r="FC61" i="92"/>
  <c r="DU25" i="92"/>
  <c r="EO33" i="92"/>
  <c r="FK33" i="92" s="1"/>
  <c r="FE62" i="92"/>
  <c r="FG25" i="92"/>
  <c r="BH25" i="92" s="1"/>
  <c r="FA23" i="92"/>
  <c r="J25" i="92"/>
  <c r="FE70" i="92"/>
  <c r="BR71" i="92"/>
  <c r="FM75" i="92"/>
  <c r="BF47" i="92"/>
  <c r="FC31" i="92"/>
  <c r="AF33" i="92"/>
  <c r="FA31" i="92"/>
  <c r="J33" i="92"/>
  <c r="BR33" i="92"/>
  <c r="BB9" i="92"/>
  <c r="EO71" i="92"/>
  <c r="DU63" i="92"/>
  <c r="FK55" i="92"/>
  <c r="FD54" i="92"/>
  <c r="FE55" i="92" s="1"/>
  <c r="S55" i="92"/>
  <c r="AD33" i="92"/>
  <c r="FE32" i="92"/>
  <c r="FG17" i="92"/>
  <c r="BH17" i="92" s="1"/>
  <c r="FA15" i="92"/>
  <c r="FA17" i="92" s="1"/>
  <c r="BB17" i="92" s="1"/>
  <c r="J17" i="92"/>
  <c r="FA47" i="92"/>
  <c r="BB47" i="92" s="1"/>
  <c r="FM51" i="92"/>
  <c r="GB13" i="92"/>
  <c r="DU71" i="92"/>
  <c r="J63" i="92"/>
  <c r="FG63" i="92"/>
  <c r="BH63" i="92" s="1"/>
  <c r="FA61" i="92"/>
  <c r="BN63" i="92"/>
  <c r="FM67" i="92"/>
  <c r="GB51" i="92"/>
  <c r="BL47" i="92"/>
  <c r="U33" i="92"/>
  <c r="FB31" i="92"/>
  <c r="U25" i="92"/>
  <c r="FB23" i="92"/>
  <c r="BN25" i="92"/>
  <c r="FY20" i="92"/>
  <c r="BN21" i="92"/>
  <c r="BN55" i="92"/>
  <c r="FM59" i="92"/>
  <c r="EE25" i="92"/>
  <c r="S17" i="92"/>
  <c r="FD16" i="92"/>
  <c r="FE17" i="92" s="1"/>
  <c r="FK17" i="92"/>
  <c r="FM13" i="92"/>
  <c r="BN9" i="92"/>
  <c r="S33" i="92"/>
  <c r="FD32" i="92"/>
  <c r="HR14" i="79" l="1"/>
  <c r="GW14" i="79" s="1"/>
  <c r="CH10" i="79"/>
  <c r="HO24" i="79"/>
  <c r="CJ46" i="79"/>
  <c r="HC30" i="79"/>
  <c r="CJ26" i="79"/>
  <c r="CH50" i="79"/>
  <c r="HR19" i="79"/>
  <c r="GW54" i="79" s="1"/>
  <c r="J55" i="92"/>
  <c r="GF82" i="93"/>
  <c r="GB42" i="93"/>
  <c r="BS42" i="93" s="1"/>
  <c r="FY21" i="94"/>
  <c r="GQ26" i="79"/>
  <c r="CB34" i="79"/>
  <c r="GU10" i="79"/>
  <c r="GQ50" i="79"/>
  <c r="BX50" i="79" s="1"/>
  <c r="GS32" i="79"/>
  <c r="AF34" i="79"/>
  <c r="AD109" i="92"/>
  <c r="FM29" i="92"/>
  <c r="BN34" i="94"/>
  <c r="GR41" i="79"/>
  <c r="S18" i="79"/>
  <c r="U42" i="79"/>
  <c r="GR40" i="79"/>
  <c r="GW42" i="79"/>
  <c r="CD42" i="79" s="1"/>
  <c r="GR32" i="79"/>
  <c r="GQ34" i="79" s="1"/>
  <c r="U34" i="79"/>
  <c r="CH34" i="79"/>
  <c r="HR17" i="79"/>
  <c r="GW38" i="79" s="1"/>
  <c r="GT40" i="79"/>
  <c r="AQ42" i="79"/>
  <c r="GU26" i="79"/>
  <c r="CB26" i="79" s="1"/>
  <c r="GU50" i="79"/>
  <c r="FA38" i="97"/>
  <c r="FY11" i="97" s="1"/>
  <c r="U34" i="94"/>
  <c r="FB32" i="94"/>
  <c r="CJ22" i="79"/>
  <c r="HO21" i="79"/>
  <c r="GQ10" i="79"/>
  <c r="BX10" i="79" s="1"/>
  <c r="CD26" i="79"/>
  <c r="HR16" i="79"/>
  <c r="GW30" i="79" s="1"/>
  <c r="BX26" i="79"/>
  <c r="GQ30" i="79"/>
  <c r="HO10" i="79" s="1"/>
  <c r="HO23" i="79"/>
  <c r="CJ38" i="79"/>
  <c r="HO25" i="79"/>
  <c r="CJ54" i="79"/>
  <c r="GU42" i="79"/>
  <c r="CH42" i="79"/>
  <c r="HR15" i="79"/>
  <c r="GW22" i="79" s="1"/>
  <c r="CH18" i="79"/>
  <c r="CB18" i="79"/>
  <c r="GQ22" i="79"/>
  <c r="HO9" i="79" s="1"/>
  <c r="FV82" i="93"/>
  <c r="BM82" i="93" s="1"/>
  <c r="BY78" i="93"/>
  <c r="GB82" i="93"/>
  <c r="BS82" i="93" s="1"/>
  <c r="AO34" i="93"/>
  <c r="GF34" i="93"/>
  <c r="BW34" i="93" s="1"/>
  <c r="FZ33" i="93"/>
  <c r="FZ34" i="93" s="1"/>
  <c r="BQ34" i="93" s="1"/>
  <c r="FX32" i="93"/>
  <c r="FV34" i="93" s="1"/>
  <c r="BM34" i="93" s="1"/>
  <c r="GB34" i="93"/>
  <c r="AF34" i="93"/>
  <c r="U26" i="93"/>
  <c r="FW24" i="93"/>
  <c r="FV26" i="93" s="1"/>
  <c r="BM26" i="93" s="1"/>
  <c r="GB26" i="93"/>
  <c r="BS26" i="93" s="1"/>
  <c r="FG109" i="92"/>
  <c r="BH109" i="92" s="1"/>
  <c r="FF108" i="92"/>
  <c r="FE109" i="92" s="1"/>
  <c r="BF109" i="92" s="1"/>
  <c r="FM113" i="92"/>
  <c r="BN113" i="92" s="1"/>
  <c r="FK109" i="92"/>
  <c r="FA93" i="92"/>
  <c r="BB93" i="92" s="1"/>
  <c r="U101" i="92"/>
  <c r="FG101" i="92"/>
  <c r="BH101" i="92" s="1"/>
  <c r="FB99" i="92"/>
  <c r="FA101" i="92" s="1"/>
  <c r="BB101" i="92" s="1"/>
  <c r="FG93" i="92"/>
  <c r="BH93" i="92" s="1"/>
  <c r="FM37" i="92"/>
  <c r="BN37" i="92" s="1"/>
  <c r="FA13" i="92"/>
  <c r="FY7" i="92" s="1"/>
  <c r="FE26" i="97"/>
  <c r="FA30" i="97" s="1"/>
  <c r="FY10" i="97" s="1"/>
  <c r="FZ20" i="97"/>
  <c r="FZ21" i="97"/>
  <c r="FZ22" i="97"/>
  <c r="FA22" i="97"/>
  <c r="FY9" i="97" s="1"/>
  <c r="BF18" i="97"/>
  <c r="FY29" i="97"/>
  <c r="BF26" i="97"/>
  <c r="BL18" i="97"/>
  <c r="GB15" i="97"/>
  <c r="BL26" i="97"/>
  <c r="GB16" i="97"/>
  <c r="FY26" i="97"/>
  <c r="FM30" i="94"/>
  <c r="FY22" i="94" s="1"/>
  <c r="J18" i="94"/>
  <c r="FC32" i="94"/>
  <c r="AF34" i="94"/>
  <c r="FA32" i="94"/>
  <c r="FA34" i="94" s="1"/>
  <c r="BB34" i="94" s="1"/>
  <c r="FG34" i="94"/>
  <c r="BH34" i="94" s="1"/>
  <c r="J34" i="94"/>
  <c r="FA16" i="94"/>
  <c r="FA18" i="94" s="1"/>
  <c r="BB18" i="94" s="1"/>
  <c r="FE26" i="94"/>
  <c r="FA30" i="94" s="1"/>
  <c r="FY10" i="94" s="1"/>
  <c r="FG14" i="94"/>
  <c r="BH14" i="94" s="1"/>
  <c r="GC14" i="94"/>
  <c r="FY14" i="94" s="1"/>
  <c r="S34" i="94"/>
  <c r="FD33" i="94"/>
  <c r="FK34" i="94"/>
  <c r="FA22" i="94"/>
  <c r="FY9" i="94" s="1"/>
  <c r="BF18" i="94"/>
  <c r="GB15" i="94"/>
  <c r="BL18" i="94"/>
  <c r="AD34" i="94"/>
  <c r="FE33" i="94"/>
  <c r="FA14" i="94"/>
  <c r="FY8" i="94" s="1"/>
  <c r="BF10" i="94"/>
  <c r="BL26" i="94"/>
  <c r="GB16" i="94"/>
  <c r="BN38" i="94"/>
  <c r="FY23" i="94"/>
  <c r="FZ23" i="94" s="1"/>
  <c r="AO34" i="94"/>
  <c r="FF33" i="94"/>
  <c r="GA26" i="94"/>
  <c r="DM5" i="94"/>
  <c r="GW16" i="93"/>
  <c r="GB30" i="93" s="1"/>
  <c r="BW26" i="93"/>
  <c r="FV46" i="93"/>
  <c r="GT12" i="93" s="1"/>
  <c r="BQ42" i="93"/>
  <c r="BW42" i="93"/>
  <c r="GW18" i="93"/>
  <c r="GB46" i="93" s="1"/>
  <c r="FV70" i="93"/>
  <c r="GT57" i="93" s="1"/>
  <c r="BQ66" i="93"/>
  <c r="AD74" i="93"/>
  <c r="FY73" i="93"/>
  <c r="FZ74" i="93" s="1"/>
  <c r="GF74" i="93"/>
  <c r="FV30" i="93"/>
  <c r="GT10" i="93" s="1"/>
  <c r="BQ26" i="93"/>
  <c r="BY46" i="93"/>
  <c r="GT24" i="93"/>
  <c r="BY70" i="93"/>
  <c r="GT69" i="93"/>
  <c r="GU69" i="93" s="1"/>
  <c r="BY38" i="93"/>
  <c r="GT23" i="93"/>
  <c r="BW82" i="93"/>
  <c r="GW65" i="93"/>
  <c r="GB86" i="93" s="1"/>
  <c r="BW90" i="93"/>
  <c r="GW66" i="93"/>
  <c r="GB94" i="93" s="1"/>
  <c r="BY30" i="93"/>
  <c r="GT22" i="93"/>
  <c r="GX14" i="93"/>
  <c r="GT14" i="93" s="1"/>
  <c r="GT26" i="93" s="1"/>
  <c r="BS14" i="93"/>
  <c r="S18" i="93"/>
  <c r="FX17" i="93"/>
  <c r="FZ18" i="93" s="1"/>
  <c r="GF18" i="93"/>
  <c r="FV62" i="93"/>
  <c r="GT56" i="93" s="1"/>
  <c r="BQ58" i="93"/>
  <c r="BW66" i="93"/>
  <c r="GW63" i="93"/>
  <c r="GB70" i="93" s="1"/>
  <c r="FV86" i="93"/>
  <c r="GT59" i="93" s="1"/>
  <c r="BQ82" i="93"/>
  <c r="GU72" i="93"/>
  <c r="GT21" i="93"/>
  <c r="BY22" i="93"/>
  <c r="GX62" i="93"/>
  <c r="GT62" i="93" s="1"/>
  <c r="BS62" i="93"/>
  <c r="FV94" i="93"/>
  <c r="GT60" i="93" s="1"/>
  <c r="BQ90" i="93"/>
  <c r="FG55" i="92"/>
  <c r="BH55" i="92" s="1"/>
  <c r="FB61" i="92"/>
  <c r="FA63" i="92" s="1"/>
  <c r="BB63" i="92" s="1"/>
  <c r="U63" i="92"/>
  <c r="FG89" i="92"/>
  <c r="BH89" i="92" s="1"/>
  <c r="GC89" i="92"/>
  <c r="FY89" i="92" s="1"/>
  <c r="AD101" i="92"/>
  <c r="FE100" i="92"/>
  <c r="BF85" i="92"/>
  <c r="FA89" i="92"/>
  <c r="FY83" i="92" s="1"/>
  <c r="S93" i="92"/>
  <c r="FK93" i="92"/>
  <c r="FD92" i="92"/>
  <c r="FE93" i="92" s="1"/>
  <c r="FA109" i="92"/>
  <c r="BB109" i="92" s="1"/>
  <c r="FY98" i="92"/>
  <c r="BL109" i="92"/>
  <c r="FK101" i="92"/>
  <c r="FD100" i="92"/>
  <c r="S101" i="92"/>
  <c r="BN105" i="92"/>
  <c r="FY97" i="92"/>
  <c r="FD24" i="92"/>
  <c r="S25" i="92"/>
  <c r="FF32" i="92"/>
  <c r="FE33" i="92" s="1"/>
  <c r="BF33" i="92" s="1"/>
  <c r="AO33" i="92"/>
  <c r="BL33" i="92"/>
  <c r="GB16" i="92"/>
  <c r="FY19" i="92"/>
  <c r="BN13" i="92"/>
  <c r="AD25" i="92"/>
  <c r="FE24" i="92"/>
  <c r="FE25" i="92" s="1"/>
  <c r="FK25" i="92"/>
  <c r="FY21" i="92"/>
  <c r="BN29" i="92"/>
  <c r="FG51" i="92"/>
  <c r="BH51" i="92" s="1"/>
  <c r="GC51" i="92"/>
  <c r="FY51" i="92" s="1"/>
  <c r="GC13" i="92"/>
  <c r="FY13" i="92" s="1"/>
  <c r="FG13" i="92"/>
  <c r="BH13" i="92" s="1"/>
  <c r="FY57" i="92"/>
  <c r="BN51" i="92"/>
  <c r="FA59" i="92"/>
  <c r="FY46" i="92" s="1"/>
  <c r="BF55" i="92"/>
  <c r="BL17" i="92"/>
  <c r="GB14" i="92"/>
  <c r="BN59" i="92"/>
  <c r="FY58" i="92"/>
  <c r="BN67" i="92"/>
  <c r="FY59" i="92"/>
  <c r="BL55" i="92"/>
  <c r="FA33" i="92"/>
  <c r="BB33" i="92" s="1"/>
  <c r="FA51" i="92"/>
  <c r="FY45" i="92" s="1"/>
  <c r="BN75" i="92"/>
  <c r="FY60" i="92"/>
  <c r="FA25" i="92"/>
  <c r="BB25" i="92" s="1"/>
  <c r="FA21" i="92"/>
  <c r="FY8" i="92" s="1"/>
  <c r="BF17" i="92"/>
  <c r="FK71" i="92"/>
  <c r="S71" i="92"/>
  <c r="FD70" i="92"/>
  <c r="FK63" i="92"/>
  <c r="S63" i="92"/>
  <c r="FD62" i="92"/>
  <c r="FE63" i="92" s="1"/>
  <c r="AO71" i="92"/>
  <c r="FF70" i="92"/>
  <c r="FY22" i="92"/>
  <c r="FZ22" i="92" s="1"/>
  <c r="BX34" i="79" l="1"/>
  <c r="GQ38" i="79"/>
  <c r="HO11" i="79" s="1"/>
  <c r="CB10" i="79"/>
  <c r="GQ14" i="79"/>
  <c r="HO8" i="79" s="1"/>
  <c r="HO26" i="79" s="1"/>
  <c r="CD54" i="79"/>
  <c r="HS19" i="79"/>
  <c r="HO19" i="79" s="1"/>
  <c r="GU21" i="93"/>
  <c r="HO29" i="79"/>
  <c r="CB50" i="79"/>
  <c r="GQ54" i="79"/>
  <c r="HO13" i="79" s="1"/>
  <c r="HO31" i="79" s="1"/>
  <c r="HS17" i="79"/>
  <c r="HO17" i="79" s="1"/>
  <c r="CD38" i="79"/>
  <c r="FE101" i="92"/>
  <c r="GB92" i="92"/>
  <c r="GQ42" i="79"/>
  <c r="BX42" i="79" s="1"/>
  <c r="FZ97" i="92"/>
  <c r="BN30" i="94"/>
  <c r="HR18" i="79"/>
  <c r="GW46" i="79" s="1"/>
  <c r="HO22" i="79"/>
  <c r="HP23" i="79" s="1"/>
  <c r="CJ30" i="79"/>
  <c r="CD14" i="79"/>
  <c r="HS14" i="79"/>
  <c r="HO14" i="79" s="1"/>
  <c r="HS16" i="79"/>
  <c r="HO16" i="79" s="1"/>
  <c r="HO28" i="79" s="1"/>
  <c r="CD30" i="79"/>
  <c r="HP24" i="79"/>
  <c r="HP22" i="79"/>
  <c r="HP25" i="79"/>
  <c r="HP20" i="79"/>
  <c r="FZ98" i="92"/>
  <c r="FZ95" i="92"/>
  <c r="FZ22" i="94"/>
  <c r="FZ20" i="94"/>
  <c r="FZ21" i="94"/>
  <c r="HS15" i="79"/>
  <c r="HO15" i="79" s="1"/>
  <c r="CD22" i="79"/>
  <c r="HS18" i="79"/>
  <c r="HO18" i="79" s="1"/>
  <c r="CD46" i="79"/>
  <c r="CB42" i="79"/>
  <c r="GQ46" i="79"/>
  <c r="HO12" i="79" s="1"/>
  <c r="GU70" i="93"/>
  <c r="FV38" i="93"/>
  <c r="GT11" i="93" s="1"/>
  <c r="GU12" i="93" s="1"/>
  <c r="BS34" i="93"/>
  <c r="GW17" i="93"/>
  <c r="GB38" i="93" s="1"/>
  <c r="FA113" i="92"/>
  <c r="FY86" i="92" s="1"/>
  <c r="FZ96" i="92"/>
  <c r="GB52" i="92"/>
  <c r="FG59" i="92" s="1"/>
  <c r="BH59" i="92" s="1"/>
  <c r="FZ58" i="92"/>
  <c r="FZ60" i="92"/>
  <c r="FZ59" i="92"/>
  <c r="FZ57" i="92"/>
  <c r="FZ11" i="97"/>
  <c r="FZ21" i="92"/>
  <c r="FZ19" i="92"/>
  <c r="FZ20" i="92"/>
  <c r="FG30" i="97"/>
  <c r="BH30" i="97" s="1"/>
  <c r="GC16" i="97"/>
  <c r="FY16" i="97" s="1"/>
  <c r="FY28" i="97" s="1"/>
  <c r="FG22" i="97"/>
  <c r="BH22" i="97" s="1"/>
  <c r="GC15" i="97"/>
  <c r="FY15" i="97" s="1"/>
  <c r="FZ10" i="97"/>
  <c r="FZ9" i="97"/>
  <c r="FZ8" i="97"/>
  <c r="BF26" i="94"/>
  <c r="FY26" i="94"/>
  <c r="FG22" i="94"/>
  <c r="BH22" i="94" s="1"/>
  <c r="GC15" i="94"/>
  <c r="FY15" i="94" s="1"/>
  <c r="FY27" i="94" s="1"/>
  <c r="FE34" i="94"/>
  <c r="FG30" i="94"/>
  <c r="BH30" i="94" s="1"/>
  <c r="GC16" i="94"/>
  <c r="FY16" i="94" s="1"/>
  <c r="FY28" i="94" s="1"/>
  <c r="BL34" i="94"/>
  <c r="GB17" i="94"/>
  <c r="GT74" i="93"/>
  <c r="FV22" i="93"/>
  <c r="GT9" i="93" s="1"/>
  <c r="BQ18" i="93"/>
  <c r="GU22" i="93"/>
  <c r="BS94" i="93"/>
  <c r="GX66" i="93"/>
  <c r="GT66" i="93" s="1"/>
  <c r="GT78" i="93" s="1"/>
  <c r="BS86" i="93"/>
  <c r="GX65" i="93"/>
  <c r="GT65" i="93" s="1"/>
  <c r="GU23" i="93"/>
  <c r="GU68" i="93"/>
  <c r="GU10" i="93"/>
  <c r="FV78" i="93"/>
  <c r="GT58" i="93" s="1"/>
  <c r="GU57" i="93" s="1"/>
  <c r="BQ74" i="93"/>
  <c r="GU71" i="93"/>
  <c r="BS46" i="93"/>
  <c r="GX18" i="93"/>
  <c r="GT18" i="93" s="1"/>
  <c r="GT30" i="93" s="1"/>
  <c r="BS70" i="93"/>
  <c r="GX63" i="93"/>
  <c r="GT63" i="93" s="1"/>
  <c r="GT75" i="93" s="1"/>
  <c r="BW18" i="93"/>
  <c r="GW15" i="93"/>
  <c r="GB22" i="93" s="1"/>
  <c r="GU20" i="93"/>
  <c r="GU24" i="93"/>
  <c r="BW74" i="93"/>
  <c r="GW64" i="93"/>
  <c r="GB78" i="93" s="1"/>
  <c r="BS30" i="93"/>
  <c r="GX16" i="93"/>
  <c r="GT16" i="93" s="1"/>
  <c r="BL101" i="92"/>
  <c r="GB91" i="92"/>
  <c r="FA97" i="92"/>
  <c r="FY84" i="92" s="1"/>
  <c r="BF93" i="92"/>
  <c r="FA105" i="92"/>
  <c r="FY85" i="92" s="1"/>
  <c r="BF101" i="92"/>
  <c r="GC92" i="92"/>
  <c r="FY92" i="92" s="1"/>
  <c r="FG113" i="92"/>
  <c r="BH113" i="92" s="1"/>
  <c r="BL93" i="92"/>
  <c r="GB90" i="92"/>
  <c r="FY101" i="92"/>
  <c r="FA67" i="92"/>
  <c r="FY47" i="92" s="1"/>
  <c r="BF63" i="92"/>
  <c r="BL63" i="92"/>
  <c r="GB53" i="92"/>
  <c r="FY63" i="92"/>
  <c r="GC14" i="92"/>
  <c r="FY14" i="92" s="1"/>
  <c r="FY26" i="92" s="1"/>
  <c r="FG21" i="92"/>
  <c r="BH21" i="92" s="1"/>
  <c r="BL25" i="92"/>
  <c r="GB15" i="92"/>
  <c r="FE71" i="92"/>
  <c r="BL71" i="92"/>
  <c r="GB54" i="92"/>
  <c r="FY25" i="92"/>
  <c r="FA37" i="92"/>
  <c r="FY10" i="92" s="1"/>
  <c r="FA29" i="92"/>
  <c r="FY9" i="92" s="1"/>
  <c r="BF25" i="92"/>
  <c r="FG37" i="92"/>
  <c r="BH37" i="92" s="1"/>
  <c r="GC16" i="92"/>
  <c r="FY16" i="92" s="1"/>
  <c r="GC52" i="92"/>
  <c r="FY52" i="92" s="1"/>
  <c r="HP13" i="79" l="1"/>
  <c r="HP18" i="79"/>
  <c r="HP21" i="79"/>
  <c r="HP12" i="79"/>
  <c r="HO30" i="79"/>
  <c r="HP19" i="79"/>
  <c r="HP14" i="79"/>
  <c r="HP15" i="79"/>
  <c r="HP17" i="79"/>
  <c r="HP16" i="79"/>
  <c r="HP8" i="79"/>
  <c r="HP11" i="79"/>
  <c r="HP10" i="79"/>
  <c r="HP9" i="79"/>
  <c r="HO27" i="79"/>
  <c r="GU11" i="93"/>
  <c r="BS38" i="93"/>
  <c r="GX17" i="93"/>
  <c r="GT17" i="93" s="1"/>
  <c r="GT29" i="93" s="1"/>
  <c r="FZ84" i="92"/>
  <c r="FZ85" i="92"/>
  <c r="FZ83" i="92"/>
  <c r="FZ86" i="92"/>
  <c r="FY64" i="92"/>
  <c r="FZ10" i="92"/>
  <c r="FZ9" i="92"/>
  <c r="FZ8" i="92"/>
  <c r="FZ7" i="92"/>
  <c r="FZ15" i="97"/>
  <c r="FZ14" i="97"/>
  <c r="FZ17" i="97"/>
  <c r="FY27" i="97"/>
  <c r="FZ28" i="97" s="1"/>
  <c r="BT24" i="97" s="1"/>
  <c r="FZ16" i="97"/>
  <c r="FA38" i="94"/>
  <c r="FY11" i="94" s="1"/>
  <c r="BF34" i="94"/>
  <c r="FG38" i="94"/>
  <c r="BH38" i="94" s="1"/>
  <c r="GC17" i="94"/>
  <c r="FY17" i="94" s="1"/>
  <c r="FZ17" i="94" s="1"/>
  <c r="BS22" i="93"/>
  <c r="GX15" i="93"/>
  <c r="GT15" i="93" s="1"/>
  <c r="BS78" i="93"/>
  <c r="GX64" i="93"/>
  <c r="GT64" i="93" s="1"/>
  <c r="GU64" i="93" s="1"/>
  <c r="GU58" i="93"/>
  <c r="GT28" i="93"/>
  <c r="GU56" i="93"/>
  <c r="GU59" i="93"/>
  <c r="GU9" i="93"/>
  <c r="GU8" i="93"/>
  <c r="GT77" i="93"/>
  <c r="GU60" i="93"/>
  <c r="FY104" i="92"/>
  <c r="FG97" i="92"/>
  <c r="BH97" i="92" s="1"/>
  <c r="GC90" i="92"/>
  <c r="FY90" i="92" s="1"/>
  <c r="FG105" i="92"/>
  <c r="BH105" i="92" s="1"/>
  <c r="GC91" i="92"/>
  <c r="FY91" i="92" s="1"/>
  <c r="FY28" i="92"/>
  <c r="FG75" i="92"/>
  <c r="BH75" i="92" s="1"/>
  <c r="GC54" i="92"/>
  <c r="FY54" i="92" s="1"/>
  <c r="FA75" i="92"/>
  <c r="FY48" i="92" s="1"/>
  <c r="FZ47" i="92" s="1"/>
  <c r="BF71" i="92"/>
  <c r="FG29" i="92"/>
  <c r="BH29" i="92" s="1"/>
  <c r="GC15" i="92"/>
  <c r="FY15" i="92" s="1"/>
  <c r="FZ16" i="92" s="1"/>
  <c r="FG67" i="92"/>
  <c r="BH67" i="92" s="1"/>
  <c r="GC53" i="92"/>
  <c r="FY53" i="92" s="1"/>
  <c r="FZ51" i="92" l="1"/>
  <c r="HP27" i="79"/>
  <c r="HP31" i="79"/>
  <c r="HI48" i="79" s="1"/>
  <c r="CP48" i="79" s="1"/>
  <c r="HP29" i="79"/>
  <c r="HI32" i="79" s="1"/>
  <c r="CP32" i="79" s="1"/>
  <c r="HP28" i="79"/>
  <c r="HI24" i="79" s="1"/>
  <c r="CP24" i="79" s="1"/>
  <c r="HP26" i="79"/>
  <c r="HI8" i="79" s="1"/>
  <c r="CP8" i="79" s="1"/>
  <c r="HP30" i="79"/>
  <c r="HI16" i="79"/>
  <c r="CP16" i="79" s="1"/>
  <c r="J64" i="79"/>
  <c r="J62" i="79"/>
  <c r="J60" i="79"/>
  <c r="J58" i="79"/>
  <c r="HI40" i="79"/>
  <c r="CP40" i="79" s="1"/>
  <c r="J68" i="79"/>
  <c r="J66" i="79"/>
  <c r="GU63" i="93"/>
  <c r="GU66" i="93"/>
  <c r="GT76" i="93"/>
  <c r="GU77" i="93" s="1"/>
  <c r="GN80" i="93" s="1"/>
  <c r="CE80" i="93" s="1"/>
  <c r="GU16" i="93"/>
  <c r="GT27" i="93"/>
  <c r="GU27" i="93" s="1"/>
  <c r="GN16" i="93" s="1"/>
  <c r="CE16" i="93" s="1"/>
  <c r="GU18" i="93"/>
  <c r="FZ90" i="92"/>
  <c r="FZ91" i="92"/>
  <c r="FZ92" i="92"/>
  <c r="FZ89" i="92"/>
  <c r="FZ46" i="92"/>
  <c r="FZ45" i="92"/>
  <c r="FZ48" i="92"/>
  <c r="FZ54" i="92"/>
  <c r="FZ52" i="92"/>
  <c r="FZ53" i="92"/>
  <c r="FZ15" i="92"/>
  <c r="FZ13" i="92"/>
  <c r="FZ14" i="92"/>
  <c r="FZ29" i="97"/>
  <c r="FZ27" i="97"/>
  <c r="FZ26" i="97"/>
  <c r="BT8" i="97" s="1"/>
  <c r="FZ14" i="94"/>
  <c r="FZ15" i="94"/>
  <c r="FZ16" i="94"/>
  <c r="FY29" i="94"/>
  <c r="FZ11" i="94"/>
  <c r="FZ8" i="94"/>
  <c r="FZ9" i="94"/>
  <c r="FZ10" i="94"/>
  <c r="GU26" i="93"/>
  <c r="GU76" i="93"/>
  <c r="GN72" i="93" s="1"/>
  <c r="CE72" i="93" s="1"/>
  <c r="GU62" i="93"/>
  <c r="GU28" i="93"/>
  <c r="GN24" i="93" s="1"/>
  <c r="CE24" i="93" s="1"/>
  <c r="GU74" i="93"/>
  <c r="GU29" i="93"/>
  <c r="GN32" i="93" s="1"/>
  <c r="CE32" i="93" s="1"/>
  <c r="GU65" i="93"/>
  <c r="GU75" i="93"/>
  <c r="GN64" i="93" s="1"/>
  <c r="CE64" i="93" s="1"/>
  <c r="GU15" i="93"/>
  <c r="GU17" i="93"/>
  <c r="GU14" i="93"/>
  <c r="GU30" i="93"/>
  <c r="GN40" i="93" s="1"/>
  <c r="CE40" i="93" s="1"/>
  <c r="GU78" i="93"/>
  <c r="GN88" i="93" s="1"/>
  <c r="CE88" i="93" s="1"/>
  <c r="FY102" i="92"/>
  <c r="FY103" i="92"/>
  <c r="FY66" i="92"/>
  <c r="FY65" i="92"/>
  <c r="FY27" i="92"/>
  <c r="FZ28" i="92" s="1"/>
  <c r="FZ64" i="92" l="1"/>
  <c r="FZ63" i="92"/>
  <c r="FZ29" i="94"/>
  <c r="FZ28" i="94"/>
  <c r="BT24" i="94" s="1"/>
  <c r="FZ27" i="94"/>
  <c r="BT16" i="94" s="1"/>
  <c r="FZ26" i="94"/>
  <c r="BT8" i="94" s="1"/>
  <c r="FZ102" i="92"/>
  <c r="BT91" i="92" s="1"/>
  <c r="FZ104" i="92"/>
  <c r="BT107" i="92" s="1"/>
  <c r="FZ101" i="92"/>
  <c r="FZ103" i="92"/>
  <c r="FZ66" i="92"/>
  <c r="FZ65" i="92"/>
  <c r="BT61" i="92" s="1"/>
  <c r="FZ26" i="92"/>
  <c r="FZ27" i="92"/>
  <c r="BT23" i="92" s="1"/>
  <c r="FZ25" i="92"/>
  <c r="J48" i="97"/>
  <c r="J83" i="97" s="1"/>
  <c r="J71" i="97"/>
  <c r="J46" i="97"/>
  <c r="AW71" i="97" s="1"/>
  <c r="AW83" i="97"/>
  <c r="BT32" i="94"/>
  <c r="J46" i="94"/>
  <c r="AW71" i="94" s="1"/>
  <c r="J42" i="94"/>
  <c r="J71" i="94" s="1"/>
  <c r="GN56" i="93"/>
  <c r="CE56" i="93" s="1"/>
  <c r="CM16" i="93"/>
  <c r="B90" i="93" s="1"/>
  <c r="CM12" i="93"/>
  <c r="C19" i="25" s="1"/>
  <c r="CM10" i="93"/>
  <c r="AD11" i="25" s="1"/>
  <c r="GN8" i="93"/>
  <c r="CE8" i="93" s="1"/>
  <c r="CM14" i="93"/>
  <c r="B66" i="93" s="1"/>
  <c r="CM8" i="93"/>
  <c r="C43" i="25" s="1"/>
  <c r="BT31" i="92"/>
  <c r="BT83" i="92"/>
  <c r="BT99" i="92"/>
  <c r="BT53" i="92"/>
  <c r="BT15" i="92"/>
  <c r="BT69" i="92"/>
  <c r="J44" i="94" l="1"/>
  <c r="AW83" i="94" s="1"/>
  <c r="CB89" i="92"/>
  <c r="B82" i="93" s="1"/>
  <c r="J48" i="94"/>
  <c r="J83" i="94" s="1"/>
  <c r="DP66" i="93"/>
  <c r="U53" i="93"/>
  <c r="DP90" i="93"/>
  <c r="BB53" i="93"/>
  <c r="CB85" i="92"/>
  <c r="C35" i="25" s="1"/>
  <c r="CB83" i="92"/>
  <c r="AD3" i="25" s="1"/>
  <c r="CB87" i="92"/>
  <c r="AD27" i="25" s="1"/>
  <c r="AQ53" i="93"/>
  <c r="DP82" i="93"/>
  <c r="GV77" i="93" s="1"/>
  <c r="CB11" i="92"/>
  <c r="C27" i="25" s="1"/>
  <c r="CB9" i="92"/>
  <c r="AD35" i="25" s="1"/>
  <c r="CB7" i="92"/>
  <c r="C3" i="25" s="1"/>
  <c r="CB13" i="92"/>
  <c r="B58" i="93" s="1"/>
  <c r="BT7" i="92"/>
  <c r="CB51" i="92"/>
  <c r="B74" i="93" s="1"/>
  <c r="CB45" i="92"/>
  <c r="AD43" i="25" s="1"/>
  <c r="BT45" i="92"/>
  <c r="CB49" i="92"/>
  <c r="AD19" i="25" s="1"/>
  <c r="CB47" i="92"/>
  <c r="C11" i="25" s="1"/>
  <c r="GV78" i="93" l="1"/>
  <c r="FL53" i="93"/>
  <c r="GV75" i="93"/>
  <c r="CM60" i="93" s="1"/>
  <c r="EH53" i="93"/>
  <c r="DP74" i="93"/>
  <c r="AF53" i="93"/>
  <c r="DP58" i="93"/>
  <c r="J53" i="93"/>
  <c r="CM58" i="93" l="1"/>
  <c r="GV76" i="93"/>
  <c r="ER53" i="93"/>
  <c r="GV74" i="93"/>
  <c r="CM62" i="93" s="1"/>
  <c r="DX53" i="93"/>
  <c r="CM64" i="93" l="1"/>
  <c r="CM56" i="93"/>
</calcChain>
</file>

<file path=xl/sharedStrings.xml><?xml version="1.0" encoding="utf-8"?>
<sst xmlns="http://schemas.openxmlformats.org/spreadsheetml/2006/main" count="682" uniqueCount="220">
  <si>
    <t>勝敗</t>
    <rPh sb="0" eb="1">
      <t>ショウ</t>
    </rPh>
    <rPh sb="1" eb="2">
      <t>ハイ</t>
    </rPh>
    <phoneticPr fontId="1"/>
  </si>
  <si>
    <t>セット率</t>
    <rPh sb="3" eb="4">
      <t>リツ</t>
    </rPh>
    <phoneticPr fontId="1"/>
  </si>
  <si>
    <t>得失点率</t>
    <rPh sb="0" eb="3">
      <t>トクシッテン</t>
    </rPh>
    <rPh sb="3" eb="4">
      <t>リツ</t>
    </rPh>
    <phoneticPr fontId="1"/>
  </si>
  <si>
    <t>順位</t>
    <rPh sb="0" eb="2">
      <t>ジュンイ</t>
    </rPh>
    <phoneticPr fontId="1"/>
  </si>
  <si>
    <t>最終順位</t>
    <rPh sb="0" eb="2">
      <t>サイシュウ</t>
    </rPh>
    <rPh sb="2" eb="4">
      <t>ジュンイ</t>
    </rPh>
    <phoneticPr fontId="1"/>
  </si>
  <si>
    <t>Aブロック</t>
    <phoneticPr fontId="1"/>
  </si>
  <si>
    <t>ヤング</t>
    <phoneticPr fontId="1"/>
  </si>
  <si>
    <t>1位</t>
    <rPh sb="1" eb="2">
      <t>イ</t>
    </rPh>
    <phoneticPr fontId="1"/>
  </si>
  <si>
    <t>2位</t>
    <rPh sb="1" eb="2">
      <t>イ</t>
    </rPh>
    <phoneticPr fontId="1"/>
  </si>
  <si>
    <t>3位</t>
    <rPh sb="1" eb="2">
      <t>イ</t>
    </rPh>
    <phoneticPr fontId="1"/>
  </si>
  <si>
    <t>4位</t>
    <rPh sb="1" eb="2">
      <t>イ</t>
    </rPh>
    <phoneticPr fontId="1"/>
  </si>
  <si>
    <t>優勝</t>
    <rPh sb="0" eb="2">
      <t>ユウショウ</t>
    </rPh>
    <phoneticPr fontId="2"/>
  </si>
  <si>
    <t>：</t>
    <phoneticPr fontId="2"/>
  </si>
  <si>
    <t>：</t>
    <phoneticPr fontId="2"/>
  </si>
  <si>
    <t>ヤング決勝トーナメント</t>
    <rPh sb="3" eb="5">
      <t>ケッショウ</t>
    </rPh>
    <phoneticPr fontId="2"/>
  </si>
  <si>
    <t>5位</t>
    <rPh sb="1" eb="2">
      <t>イ</t>
    </rPh>
    <phoneticPr fontId="1"/>
  </si>
  <si>
    <t>トリムブロンズ</t>
    <phoneticPr fontId="1"/>
  </si>
  <si>
    <t>トリムヤング</t>
    <phoneticPr fontId="1"/>
  </si>
  <si>
    <t>3位決定戦</t>
    <rPh sb="1" eb="2">
      <t>イ</t>
    </rPh>
    <rPh sb="2" eb="5">
      <t>ケッテイセン</t>
    </rPh>
    <phoneticPr fontId="2"/>
  </si>
  <si>
    <t>準優勝</t>
    <rPh sb="0" eb="1">
      <t>ジュン</t>
    </rPh>
    <rPh sb="1" eb="3">
      <t>ユウショウ</t>
    </rPh>
    <phoneticPr fontId="2"/>
  </si>
  <si>
    <t>3位</t>
    <rPh sb="1" eb="2">
      <t>イ</t>
    </rPh>
    <phoneticPr fontId="2"/>
  </si>
  <si>
    <t>4位</t>
    <rPh sb="1" eb="2">
      <t>イ</t>
    </rPh>
    <phoneticPr fontId="2"/>
  </si>
  <si>
    <t>6人制</t>
    <rPh sb="1" eb="2">
      <t>ニン</t>
    </rPh>
    <rPh sb="2" eb="3">
      <t>セイ</t>
    </rPh>
    <phoneticPr fontId="1"/>
  </si>
  <si>
    <t>:</t>
    <phoneticPr fontId="6"/>
  </si>
  <si>
    <t>:</t>
    <phoneticPr fontId="3"/>
  </si>
  <si>
    <t>：</t>
    <phoneticPr fontId="4"/>
  </si>
  <si>
    <t>決勝リーグ</t>
    <rPh sb="0" eb="2">
      <t>ケッショウ</t>
    </rPh>
    <phoneticPr fontId="1"/>
  </si>
  <si>
    <t>Aブロック</t>
    <phoneticPr fontId="1"/>
  </si>
  <si>
    <t>ヤング</t>
    <phoneticPr fontId="1"/>
  </si>
  <si>
    <t>6位</t>
    <rPh sb="1" eb="2">
      <t>イ</t>
    </rPh>
    <phoneticPr fontId="1"/>
  </si>
  <si>
    <t>：</t>
    <phoneticPr fontId="7"/>
  </si>
  <si>
    <t>Bブロック</t>
    <phoneticPr fontId="1"/>
  </si>
  <si>
    <t>Cブロック</t>
    <phoneticPr fontId="1"/>
  </si>
  <si>
    <t>Dブロック</t>
    <phoneticPr fontId="1"/>
  </si>
  <si>
    <t>優勝</t>
    <rPh sb="0" eb="2">
      <t>ユウショウ</t>
    </rPh>
    <phoneticPr fontId="10"/>
  </si>
  <si>
    <t>Ｇ1</t>
    <phoneticPr fontId="10"/>
  </si>
  <si>
    <t>Ｇ4</t>
    <phoneticPr fontId="10"/>
  </si>
  <si>
    <t>Ｇ3</t>
    <phoneticPr fontId="10"/>
  </si>
  <si>
    <t>Ｇ2</t>
    <phoneticPr fontId="10"/>
  </si>
  <si>
    <t>4人制</t>
    <rPh sb="1" eb="2">
      <t>ニン</t>
    </rPh>
    <rPh sb="2" eb="3">
      <t>セイ</t>
    </rPh>
    <phoneticPr fontId="1"/>
  </si>
  <si>
    <t>Ｇブロック</t>
    <phoneticPr fontId="1"/>
  </si>
  <si>
    <t>４人制レディース決勝トーナメント</t>
    <rPh sb="1" eb="2">
      <t>ニン</t>
    </rPh>
    <rPh sb="2" eb="3">
      <t>セイ</t>
    </rPh>
    <rPh sb="8" eb="10">
      <t>ケッショウ</t>
    </rPh>
    <phoneticPr fontId="10"/>
  </si>
  <si>
    <t>レディース</t>
    <phoneticPr fontId="10"/>
  </si>
  <si>
    <t>Ｆブロック</t>
    <phoneticPr fontId="1"/>
  </si>
  <si>
    <t>Ｆ1</t>
    <phoneticPr fontId="10"/>
  </si>
  <si>
    <t>Ｆ4</t>
    <phoneticPr fontId="10"/>
  </si>
  <si>
    <t>Ｆ3</t>
    <phoneticPr fontId="10"/>
  </si>
  <si>
    <t>Ｆ2</t>
    <phoneticPr fontId="10"/>
  </si>
  <si>
    <t>トリムヤング</t>
    <phoneticPr fontId="1"/>
  </si>
  <si>
    <t>Ｅブロック</t>
    <phoneticPr fontId="1"/>
  </si>
  <si>
    <t>親睦リンク戦</t>
    <rPh sb="0" eb="2">
      <t>シンボク</t>
    </rPh>
    <rPh sb="5" eb="6">
      <t>セン</t>
    </rPh>
    <phoneticPr fontId="1"/>
  </si>
  <si>
    <t>Ｂ4</t>
    <phoneticPr fontId="10"/>
  </si>
  <si>
    <t>Ｅ4</t>
    <phoneticPr fontId="10"/>
  </si>
  <si>
    <t>Ｃ4</t>
    <phoneticPr fontId="10"/>
  </si>
  <si>
    <t>Ｄ4</t>
    <phoneticPr fontId="10"/>
  </si>
  <si>
    <t>Ｅ5</t>
    <phoneticPr fontId="10"/>
  </si>
  <si>
    <t>Ｂ1</t>
    <phoneticPr fontId="2"/>
  </si>
  <si>
    <t>Ｃ2</t>
    <phoneticPr fontId="2"/>
  </si>
  <si>
    <t>Ｅ3</t>
    <phoneticPr fontId="2"/>
  </si>
  <si>
    <t>Ｂ3</t>
    <phoneticPr fontId="2"/>
  </si>
  <si>
    <t>Ｄ2</t>
    <phoneticPr fontId="2"/>
  </si>
  <si>
    <t>Ｅ1</t>
    <phoneticPr fontId="2"/>
  </si>
  <si>
    <t>Ｄ1</t>
    <phoneticPr fontId="2"/>
  </si>
  <si>
    <t>Ｅ2</t>
    <phoneticPr fontId="2"/>
  </si>
  <si>
    <t>Ｃ3</t>
    <phoneticPr fontId="2"/>
  </si>
  <si>
    <t>Ｄ3</t>
    <phoneticPr fontId="2"/>
  </si>
  <si>
    <t>Ｂ2</t>
    <phoneticPr fontId="2"/>
  </si>
  <si>
    <t>Ｃ1</t>
    <phoneticPr fontId="2"/>
  </si>
  <si>
    <t>Ｄ5</t>
    <phoneticPr fontId="2"/>
  </si>
  <si>
    <t>Ｄ6</t>
    <phoneticPr fontId="2"/>
  </si>
  <si>
    <t>Ｅ5</t>
    <phoneticPr fontId="2"/>
  </si>
  <si>
    <t>Ｅ6</t>
    <phoneticPr fontId="2"/>
  </si>
  <si>
    <t>Ｄ7</t>
    <phoneticPr fontId="2"/>
  </si>
  <si>
    <t>Ｅ7</t>
    <phoneticPr fontId="2"/>
  </si>
  <si>
    <t>Ｆ5</t>
    <phoneticPr fontId="2"/>
  </si>
  <si>
    <t>Ｆ6</t>
    <phoneticPr fontId="2"/>
  </si>
  <si>
    <t>Ｇ5</t>
    <phoneticPr fontId="2"/>
  </si>
  <si>
    <t>Ｇ6</t>
    <phoneticPr fontId="2"/>
  </si>
  <si>
    <t>Ｆ7</t>
    <phoneticPr fontId="2"/>
  </si>
  <si>
    <t>Ｇ7</t>
    <phoneticPr fontId="2"/>
  </si>
  <si>
    <t>Ｄ7負け</t>
    <rPh sb="2" eb="3">
      <t>マ</t>
    </rPh>
    <phoneticPr fontId="2"/>
  </si>
  <si>
    <t>Ｇ7負け</t>
    <rPh sb="2" eb="3">
      <t>マ</t>
    </rPh>
    <phoneticPr fontId="2"/>
  </si>
  <si>
    <t>Ｅ8</t>
    <phoneticPr fontId="2"/>
  </si>
  <si>
    <t>Ａ8</t>
    <phoneticPr fontId="2"/>
  </si>
  <si>
    <t>ゴールド・ブロンズ</t>
    <phoneticPr fontId="1"/>
  </si>
  <si>
    <t>NBクラブ</t>
    <phoneticPr fontId="7"/>
  </si>
  <si>
    <t>生一倶楽部</t>
    <rPh sb="0" eb="1">
      <t>ナマ</t>
    </rPh>
    <rPh sb="1" eb="2">
      <t>イチ</t>
    </rPh>
    <rPh sb="2" eb="5">
      <t>クラブ</t>
    </rPh>
    <phoneticPr fontId="7"/>
  </si>
  <si>
    <t>ＳＯＬＥ・Ｇ</t>
    <phoneticPr fontId="7"/>
  </si>
  <si>
    <t>ＳＯＬＥ</t>
    <phoneticPr fontId="7"/>
  </si>
  <si>
    <t>Ｔ．Ｐｏｏｈ　Ｚ</t>
    <phoneticPr fontId="7"/>
  </si>
  <si>
    <t>A1</t>
    <phoneticPr fontId="7"/>
  </si>
  <si>
    <t>A2</t>
    <phoneticPr fontId="7"/>
  </si>
  <si>
    <t>B1</t>
    <phoneticPr fontId="7"/>
  </si>
  <si>
    <t>A3</t>
    <phoneticPr fontId="7"/>
  </si>
  <si>
    <t>A4</t>
    <phoneticPr fontId="7"/>
  </si>
  <si>
    <t>A5</t>
    <phoneticPr fontId="7"/>
  </si>
  <si>
    <t>A6</t>
    <phoneticPr fontId="7"/>
  </si>
  <si>
    <t>A7</t>
    <phoneticPr fontId="7"/>
  </si>
  <si>
    <t>B2</t>
    <phoneticPr fontId="7"/>
  </si>
  <si>
    <t>B3</t>
    <phoneticPr fontId="7"/>
  </si>
  <si>
    <t>B4</t>
    <phoneticPr fontId="7"/>
  </si>
  <si>
    <t>B5</t>
    <phoneticPr fontId="7"/>
  </si>
  <si>
    <t>B6</t>
    <phoneticPr fontId="7"/>
  </si>
  <si>
    <t>B7</t>
    <phoneticPr fontId="7"/>
  </si>
  <si>
    <t>B8</t>
    <phoneticPr fontId="7"/>
  </si>
  <si>
    <t>プレシャスＡ</t>
    <phoneticPr fontId="10"/>
  </si>
  <si>
    <t>ＫＯＧ-Ｇ</t>
    <phoneticPr fontId="10"/>
  </si>
  <si>
    <t>飛翔会Ａ</t>
    <rPh sb="0" eb="2">
      <t>ヒショウ</t>
    </rPh>
    <rPh sb="2" eb="3">
      <t>カイ</t>
    </rPh>
    <phoneticPr fontId="10"/>
  </si>
  <si>
    <t>ＮＢＦ</t>
    <phoneticPr fontId="10"/>
  </si>
  <si>
    <t>スピリタス</t>
    <phoneticPr fontId="10"/>
  </si>
  <si>
    <t>プレシャスＤ</t>
    <phoneticPr fontId="10"/>
  </si>
  <si>
    <t>ラズルダズルＡ</t>
    <phoneticPr fontId="10"/>
  </si>
  <si>
    <t>ＮＢヤング</t>
    <phoneticPr fontId="10"/>
  </si>
  <si>
    <t>ＫＯＧ-Ｏ</t>
    <phoneticPr fontId="10"/>
  </si>
  <si>
    <t>飛翔会Ｂ</t>
    <rPh sb="0" eb="2">
      <t>ヒショウ</t>
    </rPh>
    <rPh sb="2" eb="3">
      <t>カイ</t>
    </rPh>
    <phoneticPr fontId="5"/>
  </si>
  <si>
    <t>プレシャスＢ</t>
    <phoneticPr fontId="5"/>
  </si>
  <si>
    <t>ＫＯＧ-Ｋ</t>
    <phoneticPr fontId="5"/>
  </si>
  <si>
    <t>Feliz</t>
    <phoneticPr fontId="5"/>
  </si>
  <si>
    <t>フルールＡ</t>
    <phoneticPr fontId="5"/>
  </si>
  <si>
    <t>プレシャスＣ</t>
    <phoneticPr fontId="5"/>
  </si>
  <si>
    <t>大五露ヤング</t>
    <rPh sb="0" eb="1">
      <t>ダイ</t>
    </rPh>
    <rPh sb="1" eb="2">
      <t>ゴ</t>
    </rPh>
    <rPh sb="2" eb="3">
      <t>ツユ</t>
    </rPh>
    <phoneticPr fontId="5"/>
  </si>
  <si>
    <t>スターズ</t>
    <phoneticPr fontId="5"/>
  </si>
  <si>
    <t>キリンメッツ</t>
    <phoneticPr fontId="10"/>
  </si>
  <si>
    <t>スカイメッツ</t>
    <phoneticPr fontId="10"/>
  </si>
  <si>
    <t>ジョリーズ</t>
    <phoneticPr fontId="10"/>
  </si>
  <si>
    <t>プリッツ</t>
    <phoneticPr fontId="10"/>
  </si>
  <si>
    <t>ブラックキャット</t>
    <phoneticPr fontId="10"/>
  </si>
  <si>
    <t>大楽毛エール</t>
    <rPh sb="0" eb="3">
      <t>オタノシケ</t>
    </rPh>
    <phoneticPr fontId="10"/>
  </si>
  <si>
    <t>レッドファイアー</t>
    <phoneticPr fontId="10"/>
  </si>
  <si>
    <t>サラブ</t>
    <phoneticPr fontId="10"/>
  </si>
  <si>
    <t>Ｊ1</t>
    <phoneticPr fontId="10"/>
  </si>
  <si>
    <t>Ｊ2</t>
    <phoneticPr fontId="10"/>
  </si>
  <si>
    <t>Ｊ3</t>
    <phoneticPr fontId="10"/>
  </si>
  <si>
    <t>Ｊ4</t>
    <phoneticPr fontId="10"/>
  </si>
  <si>
    <t>Ｊ5</t>
    <phoneticPr fontId="10"/>
  </si>
  <si>
    <t>Ｊ6</t>
    <phoneticPr fontId="10"/>
  </si>
  <si>
    <t>Ｄ8</t>
    <phoneticPr fontId="10"/>
  </si>
  <si>
    <t>Ｊ7</t>
    <phoneticPr fontId="10"/>
  </si>
  <si>
    <t>：</t>
    <phoneticPr fontId="10"/>
  </si>
  <si>
    <t>Ｈ5</t>
    <phoneticPr fontId="10"/>
  </si>
  <si>
    <t>Ｈ6</t>
    <phoneticPr fontId="10"/>
  </si>
  <si>
    <t>Ｈ7</t>
    <phoneticPr fontId="10"/>
  </si>
  <si>
    <t>Ｇ8</t>
    <phoneticPr fontId="10"/>
  </si>
  <si>
    <t>Ｈ1</t>
    <phoneticPr fontId="10"/>
  </si>
  <si>
    <t>Ｈ3</t>
    <phoneticPr fontId="10"/>
  </si>
  <si>
    <t>Ｈ2</t>
    <phoneticPr fontId="10"/>
  </si>
  <si>
    <t>Ｈ4</t>
    <phoneticPr fontId="10"/>
  </si>
  <si>
    <t>Ｃ1</t>
    <phoneticPr fontId="10"/>
  </si>
  <si>
    <t>Ｃ2</t>
    <phoneticPr fontId="10"/>
  </si>
  <si>
    <t>Ｃ3</t>
    <phoneticPr fontId="10"/>
  </si>
  <si>
    <t>Ｃ4</t>
    <phoneticPr fontId="10"/>
  </si>
  <si>
    <t>Ｄ1</t>
    <phoneticPr fontId="10"/>
  </si>
  <si>
    <t>Ｄ2</t>
    <phoneticPr fontId="10"/>
  </si>
  <si>
    <t>Ｄ3</t>
    <phoneticPr fontId="10"/>
  </si>
  <si>
    <t>Ｄ4</t>
    <phoneticPr fontId="10"/>
  </si>
  <si>
    <t>Ｅ1</t>
    <phoneticPr fontId="10"/>
  </si>
  <si>
    <t>Ｅ2</t>
    <phoneticPr fontId="10"/>
  </si>
  <si>
    <t>Ｅ3</t>
    <phoneticPr fontId="10"/>
  </si>
  <si>
    <t>Ｅ4</t>
    <phoneticPr fontId="10"/>
  </si>
  <si>
    <t>Ｆ1</t>
    <phoneticPr fontId="10"/>
  </si>
  <si>
    <t>Ｆ2</t>
    <phoneticPr fontId="10"/>
  </si>
  <si>
    <t>Ｆ3</t>
    <phoneticPr fontId="10"/>
  </si>
  <si>
    <t>Ｆ4</t>
    <phoneticPr fontId="10"/>
  </si>
  <si>
    <t>Ｇ4</t>
    <phoneticPr fontId="10"/>
  </si>
  <si>
    <t>Ｃ5</t>
    <phoneticPr fontId="10"/>
  </si>
  <si>
    <t>Ｃ6</t>
    <phoneticPr fontId="10"/>
  </si>
  <si>
    <t>Ｃ7</t>
    <phoneticPr fontId="10"/>
  </si>
  <si>
    <t>Ｃ8</t>
    <phoneticPr fontId="10"/>
  </si>
  <si>
    <t>Ｆ8</t>
    <phoneticPr fontId="10"/>
  </si>
  <si>
    <t>サラブ</t>
    <phoneticPr fontId="10"/>
  </si>
  <si>
    <t>大楽毛エール</t>
    <rPh sb="0" eb="3">
      <t>オタノシケ</t>
    </rPh>
    <phoneticPr fontId="10"/>
  </si>
  <si>
    <t>キリンメッツ</t>
    <phoneticPr fontId="10"/>
  </si>
  <si>
    <t>プリッツ</t>
    <phoneticPr fontId="10"/>
  </si>
  <si>
    <t>ﾚｯﾄﾞﾌｧｲｱｰ</t>
    <phoneticPr fontId="10"/>
  </si>
  <si>
    <t>ﾌﾞﾗｯｸｷｬｯﾄ</t>
    <phoneticPr fontId="10"/>
  </si>
  <si>
    <t>：</t>
    <phoneticPr fontId="2"/>
  </si>
  <si>
    <t>6人制レディース決勝トーナメント</t>
    <rPh sb="1" eb="2">
      <t>ニン</t>
    </rPh>
    <rPh sb="2" eb="3">
      <t>セイ</t>
    </rPh>
    <rPh sb="8" eb="10">
      <t>ケッショウ</t>
    </rPh>
    <phoneticPr fontId="10"/>
  </si>
  <si>
    <t>スカイメッツ</t>
    <phoneticPr fontId="10"/>
  </si>
  <si>
    <t>ラズルダズルＡ</t>
    <phoneticPr fontId="2"/>
  </si>
  <si>
    <t>ＮＢヤング</t>
    <phoneticPr fontId="2"/>
  </si>
  <si>
    <t>プレシャスＡ</t>
    <phoneticPr fontId="2"/>
  </si>
  <si>
    <t>プレシャスＡ</t>
  </si>
  <si>
    <t>プレシャスＣ</t>
  </si>
  <si>
    <t>トリムゴールドの部</t>
    <rPh sb="8" eb="9">
      <t>ブ</t>
    </rPh>
    <phoneticPr fontId="1"/>
  </si>
  <si>
    <t>参加２チーム</t>
    <rPh sb="0" eb="2">
      <t>サンカ</t>
    </rPh>
    <phoneticPr fontId="1"/>
  </si>
  <si>
    <t>優勝</t>
    <rPh sb="0" eb="2">
      <t>ユウショウ</t>
    </rPh>
    <phoneticPr fontId="1"/>
  </si>
  <si>
    <t>ＳＯＬＥ</t>
    <phoneticPr fontId="1"/>
  </si>
  <si>
    <t>準優勝</t>
    <rPh sb="0" eb="3">
      <t>ジュンユウショウ</t>
    </rPh>
    <phoneticPr fontId="1"/>
  </si>
  <si>
    <t>トリムブロンズの部</t>
    <rPh sb="8" eb="9">
      <t>ブ</t>
    </rPh>
    <phoneticPr fontId="1"/>
  </si>
  <si>
    <t>トリムヤングの部</t>
    <rPh sb="7" eb="8">
      <t>ブ</t>
    </rPh>
    <phoneticPr fontId="1"/>
  </si>
  <si>
    <t>プレシャスＡ</t>
    <phoneticPr fontId="1"/>
  </si>
  <si>
    <t>第３位</t>
    <rPh sb="0" eb="1">
      <t>ダイ</t>
    </rPh>
    <rPh sb="2" eb="3">
      <t>イ</t>
    </rPh>
    <phoneticPr fontId="1"/>
  </si>
  <si>
    <t>第４位</t>
    <rPh sb="0" eb="1">
      <t>ダイ</t>
    </rPh>
    <rPh sb="2" eb="3">
      <t>イ</t>
    </rPh>
    <phoneticPr fontId="1"/>
  </si>
  <si>
    <t>レディース６人制の部</t>
    <rPh sb="6" eb="8">
      <t>ニンセイ</t>
    </rPh>
    <rPh sb="9" eb="10">
      <t>ブ</t>
    </rPh>
    <phoneticPr fontId="1"/>
  </si>
  <si>
    <t>　</t>
    <phoneticPr fontId="1"/>
  </si>
  <si>
    <t>レディース４人制の部</t>
    <rPh sb="6" eb="8">
      <t>ニンセイ</t>
    </rPh>
    <rPh sb="9" eb="10">
      <t>ブ</t>
    </rPh>
    <phoneticPr fontId="1"/>
  </si>
  <si>
    <t>スカイメッツ</t>
    <phoneticPr fontId="1"/>
  </si>
  <si>
    <t>サラブ</t>
    <phoneticPr fontId="1"/>
  </si>
  <si>
    <t>第５回　釧路孝仁会杯ソフトバレーボール大会</t>
    <rPh sb="0" eb="1">
      <t>ダイ</t>
    </rPh>
    <rPh sb="2" eb="3">
      <t>カイ</t>
    </rPh>
    <rPh sb="4" eb="6">
      <t>クシロ</t>
    </rPh>
    <rPh sb="6" eb="9">
      <t>コウ</t>
    </rPh>
    <rPh sb="9" eb="10">
      <t>ハイ</t>
    </rPh>
    <rPh sb="19" eb="21">
      <t>タイカイ</t>
    </rPh>
    <phoneticPr fontId="1"/>
  </si>
  <si>
    <t>参加４チーム</t>
    <rPh sb="0" eb="2">
      <t>サンカ</t>
    </rPh>
    <phoneticPr fontId="1"/>
  </si>
  <si>
    <t>新川大五露</t>
    <rPh sb="0" eb="5">
      <t>シンカワダイゴロ</t>
    </rPh>
    <phoneticPr fontId="1"/>
  </si>
  <si>
    <t>ＮＢクラブ</t>
    <phoneticPr fontId="1"/>
  </si>
  <si>
    <t>Ｔ.ＰｏｏｈＺ</t>
    <phoneticPr fontId="1"/>
  </si>
  <si>
    <t>第３位</t>
    <rPh sb="0" eb="1">
      <t>ダイ</t>
    </rPh>
    <rPh sb="2" eb="3">
      <t>イ</t>
    </rPh>
    <phoneticPr fontId="10"/>
  </si>
  <si>
    <t>ＳＯＬＥ・Ｇ</t>
    <phoneticPr fontId="10"/>
  </si>
  <si>
    <t>第４位</t>
    <rPh sb="0" eb="1">
      <t>ダイ</t>
    </rPh>
    <rPh sb="2" eb="3">
      <t>イ</t>
    </rPh>
    <phoneticPr fontId="10"/>
  </si>
  <si>
    <t>生一倶楽部</t>
    <rPh sb="0" eb="1">
      <t>ナマ</t>
    </rPh>
    <rPh sb="1" eb="2">
      <t>イチ</t>
    </rPh>
    <rPh sb="2" eb="5">
      <t>クラブ</t>
    </rPh>
    <phoneticPr fontId="10"/>
  </si>
  <si>
    <t>参加１７チーム</t>
    <rPh sb="0" eb="2">
      <t>サンカ</t>
    </rPh>
    <phoneticPr fontId="1"/>
  </si>
  <si>
    <t>プレシャスＢ</t>
    <phoneticPr fontId="1"/>
  </si>
  <si>
    <t>ＮＢヤング</t>
    <phoneticPr fontId="1"/>
  </si>
  <si>
    <t>ラズルダズルＡ</t>
    <phoneticPr fontId="1"/>
  </si>
  <si>
    <t>大楽毛エール</t>
    <rPh sb="0" eb="3">
      <t>オタノシケ</t>
    </rPh>
    <phoneticPr fontId="1"/>
  </si>
  <si>
    <t>ブラックキャット</t>
    <phoneticPr fontId="1"/>
  </si>
  <si>
    <t>レッドファイアー</t>
    <phoneticPr fontId="1"/>
  </si>
  <si>
    <t>ジョリーズ</t>
    <phoneticPr fontId="1"/>
  </si>
  <si>
    <t>キリンメッツ</t>
    <phoneticPr fontId="1"/>
  </si>
  <si>
    <t>プリッツ</t>
    <phoneticPr fontId="10"/>
  </si>
  <si>
    <t>クラス別結果一覧</t>
    <rPh sb="3" eb="4">
      <t>ベツ</t>
    </rPh>
    <rPh sb="4" eb="6">
      <t>ケッカ</t>
    </rPh>
    <rPh sb="6" eb="8">
      <t>イチラン</t>
    </rPh>
    <phoneticPr fontId="10"/>
  </si>
  <si>
    <t>親睦優勝</t>
    <rPh sb="0" eb="2">
      <t>シンボク</t>
    </rPh>
    <rPh sb="2" eb="4">
      <t>ユウショウ</t>
    </rPh>
    <phoneticPr fontId="10"/>
  </si>
  <si>
    <t>Ｆｅｌｉｚ</t>
    <phoneticPr fontId="10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</si>
</sst>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.000_ "/>
    <numFmt numFmtId="177" formatCode="0.00_ "/>
    <numFmt numFmtId="178" formatCode="0_);[Red]\(0\)"/>
    <numFmt numFmtId="179" formatCode="0.00_);[Red]\(0.00\)"/>
  </numFmts>
  <fonts count="17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0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24"/>
      <color indexed="8"/>
      <name val="ＭＳ Ｐゴシック"/>
      <family val="3"/>
      <charset val="128"/>
    </font>
    <font>
      <sz val="18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22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 diagonalUp="1">
      <left/>
      <right/>
      <top/>
      <bottom/>
      <diagonal style="thin">
        <color indexed="64"/>
      </diagonal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/>
      <diagonal style="thin">
        <color indexed="64"/>
      </diagonal>
    </border>
    <border diagonalDown="1">
      <left/>
      <right/>
      <top/>
      <bottom/>
      <diagonal style="thin">
        <color indexed="64"/>
      </diagonal>
    </border>
    <border diagonalDown="1">
      <left/>
      <right style="thin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thin">
        <color rgb="FFFF0000"/>
      </left>
      <right/>
      <top/>
      <bottom/>
      <diagonal/>
    </border>
    <border>
      <left/>
      <right style="thin">
        <color rgb="FFFF0000"/>
      </right>
      <top/>
      <bottom/>
      <diagonal/>
    </border>
    <border>
      <left style="thin">
        <color rgb="FF0070C0"/>
      </left>
      <right/>
      <top/>
      <bottom/>
      <diagonal/>
    </border>
    <border>
      <left/>
      <right style="thin">
        <color rgb="FF0070C0"/>
      </right>
      <top/>
      <bottom/>
      <diagonal/>
    </border>
    <border>
      <left/>
      <right/>
      <top style="thin">
        <color rgb="FFFF0000"/>
      </top>
      <bottom/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indexed="64"/>
      </left>
      <right/>
      <top/>
      <bottom style="thin">
        <color rgb="FFFF0000"/>
      </bottom>
      <diagonal/>
    </border>
    <border>
      <left/>
      <right style="thin">
        <color indexed="64"/>
      </right>
      <top style="thin">
        <color rgb="FFFF0000"/>
      </top>
      <bottom/>
      <diagonal/>
    </border>
    <border>
      <left style="thin">
        <color indexed="64"/>
      </left>
      <right style="thin">
        <color rgb="FFFF0000"/>
      </right>
      <top/>
      <bottom/>
      <diagonal/>
    </border>
    <border>
      <left style="thin">
        <color indexed="64"/>
      </left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 style="thin">
        <color indexed="64"/>
      </right>
      <top/>
      <bottom style="thin">
        <color rgb="FFFF0000"/>
      </bottom>
      <diagonal/>
    </border>
    <border>
      <left/>
      <right style="thin">
        <color indexed="64"/>
      </right>
      <top/>
      <bottom style="thin">
        <color rgb="FFFF0000"/>
      </bottom>
      <diagonal/>
    </border>
    <border>
      <left style="thin">
        <color indexed="64"/>
      </left>
      <right style="thin">
        <color indexed="64"/>
      </right>
      <top style="thin">
        <color rgb="FFFF0000"/>
      </top>
      <bottom/>
      <diagonal/>
    </border>
    <border>
      <left/>
      <right style="thin">
        <color rgb="FFFF0000"/>
      </right>
      <top style="thin">
        <color indexed="64"/>
      </top>
      <bottom/>
      <diagonal/>
    </border>
    <border>
      <left/>
      <right/>
      <top/>
      <bottom style="thin">
        <color theme="1"/>
      </bottom>
      <diagonal/>
    </border>
    <border>
      <left/>
      <right style="thin">
        <color indexed="64"/>
      </right>
      <top/>
      <bottom style="thin">
        <color theme="1"/>
      </bottom>
      <diagonal/>
    </border>
    <border>
      <left/>
      <right style="thin">
        <color rgb="FFFF0000"/>
      </right>
      <top/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rgb="FFFF0000"/>
      </top>
      <bottom/>
      <diagonal/>
    </border>
    <border>
      <left style="thin">
        <color indexed="64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 style="medium">
        <color rgb="FFFF0000"/>
      </right>
      <top/>
      <bottom/>
      <diagonal/>
    </border>
    <border>
      <left style="thin">
        <color indexed="64"/>
      </left>
      <right style="medium">
        <color rgb="FFFF0000"/>
      </right>
      <top/>
      <bottom style="medium">
        <color rgb="FFFF0000"/>
      </bottom>
      <diagonal/>
    </border>
    <border>
      <left style="medium">
        <color rgb="FFFF0000"/>
      </left>
      <right/>
      <top/>
      <bottom style="thin">
        <color indexed="64"/>
      </bottom>
      <diagonal/>
    </border>
    <border>
      <left style="medium">
        <color rgb="FFFF0000"/>
      </left>
      <right/>
      <top style="thin">
        <color indexed="64"/>
      </top>
      <bottom/>
      <diagonal/>
    </border>
  </borders>
  <cellStyleXfs count="3">
    <xf numFmtId="0" fontId="0" fillId="0" borderId="0">
      <alignment vertical="center"/>
    </xf>
    <xf numFmtId="0" fontId="12" fillId="0" borderId="0">
      <alignment vertical="center"/>
    </xf>
    <xf numFmtId="0" fontId="15" fillId="0" borderId="0">
      <alignment vertical="center"/>
    </xf>
  </cellStyleXfs>
  <cellXfs count="496">
    <xf numFmtId="0" fontId="0" fillId="0" borderId="0" xfId="0">
      <alignment vertical="center"/>
    </xf>
    <xf numFmtId="0" fontId="0" fillId="0" borderId="0" xfId="0" applyAlignment="1">
      <alignment vertical="center" shrinkToFit="1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0" fontId="0" fillId="2" borderId="0" xfId="0" applyFill="1" applyBorder="1" applyAlignment="1">
      <alignment vertical="center"/>
    </xf>
    <xf numFmtId="0" fontId="0" fillId="2" borderId="4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2" borderId="3" xfId="0" applyFill="1" applyBorder="1" applyAlignment="1">
      <alignment vertical="center"/>
    </xf>
    <xf numFmtId="0" fontId="0" fillId="2" borderId="2" xfId="0" applyFill="1" applyBorder="1" applyAlignment="1">
      <alignment vertical="center"/>
    </xf>
    <xf numFmtId="0" fontId="0" fillId="2" borderId="6" xfId="0" applyFill="1" applyBorder="1" applyAlignment="1">
      <alignment vertical="center"/>
    </xf>
    <xf numFmtId="0" fontId="0" fillId="2" borderId="7" xfId="0" applyFill="1" applyBorder="1" applyAlignment="1">
      <alignment vertical="center"/>
    </xf>
    <xf numFmtId="0" fontId="0" fillId="2" borderId="8" xfId="0" applyFill="1" applyBorder="1" applyAlignment="1">
      <alignment vertical="center"/>
    </xf>
    <xf numFmtId="0" fontId="0" fillId="2" borderId="5" xfId="0" applyFill="1" applyBorder="1" applyAlignment="1">
      <alignment vertical="center"/>
    </xf>
    <xf numFmtId="0" fontId="0" fillId="3" borderId="0" xfId="0" applyFill="1" applyBorder="1" applyAlignment="1">
      <alignment vertical="center"/>
    </xf>
    <xf numFmtId="0" fontId="0" fillId="3" borderId="4" xfId="0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0" fillId="3" borderId="3" xfId="0" applyFill="1" applyBorder="1" applyAlignment="1">
      <alignment vertical="center"/>
    </xf>
    <xf numFmtId="0" fontId="0" fillId="3" borderId="2" xfId="0" applyFill="1" applyBorder="1" applyAlignment="1">
      <alignment vertical="center"/>
    </xf>
    <xf numFmtId="0" fontId="0" fillId="3" borderId="6" xfId="0" applyFill="1" applyBorder="1" applyAlignment="1">
      <alignment vertical="center"/>
    </xf>
    <xf numFmtId="0" fontId="0" fillId="3" borderId="7" xfId="0" applyFill="1" applyBorder="1" applyAlignment="1">
      <alignment vertical="center"/>
    </xf>
    <xf numFmtId="0" fontId="0" fillId="3" borderId="8" xfId="0" applyFill="1" applyBorder="1" applyAlignment="1">
      <alignment vertical="center"/>
    </xf>
    <xf numFmtId="0" fontId="0" fillId="3" borderId="5" xfId="0" applyFill="1" applyBorder="1" applyAlignment="1">
      <alignment vertical="center"/>
    </xf>
    <xf numFmtId="178" fontId="0" fillId="0" borderId="0" xfId="0" applyNumberFormat="1">
      <alignment vertical="center"/>
    </xf>
    <xf numFmtId="0" fontId="0" fillId="4" borderId="5" xfId="0" applyFill="1" applyBorder="1" applyAlignment="1">
      <alignment vertical="center"/>
    </xf>
    <xf numFmtId="0" fontId="0" fillId="4" borderId="3" xfId="0" applyFill="1" applyBorder="1" applyAlignment="1">
      <alignment vertical="center"/>
    </xf>
    <xf numFmtId="0" fontId="0" fillId="4" borderId="2" xfId="0" applyFill="1" applyBorder="1" applyAlignment="1">
      <alignment vertical="center"/>
    </xf>
    <xf numFmtId="0" fontId="0" fillId="4" borderId="0" xfId="0" applyFill="1" applyBorder="1" applyAlignment="1">
      <alignment vertical="center"/>
    </xf>
    <xf numFmtId="0" fontId="0" fillId="4" borderId="4" xfId="0" applyFill="1" applyBorder="1" applyAlignment="1">
      <alignment vertical="center"/>
    </xf>
    <xf numFmtId="0" fontId="0" fillId="4" borderId="6" xfId="0" applyFill="1" applyBorder="1" applyAlignment="1">
      <alignment vertical="center"/>
    </xf>
    <xf numFmtId="0" fontId="0" fillId="4" borderId="8" xfId="0" applyFill="1" applyBorder="1" applyAlignment="1">
      <alignment vertical="center"/>
    </xf>
    <xf numFmtId="0" fontId="0" fillId="4" borderId="7" xfId="0" applyFill="1" applyBorder="1" applyAlignment="1">
      <alignment vertical="center"/>
    </xf>
    <xf numFmtId="0" fontId="0" fillId="4" borderId="5" xfId="0" applyFill="1" applyBorder="1" applyAlignment="1" applyProtection="1">
      <alignment vertical="center"/>
      <protection locked="0"/>
    </xf>
    <xf numFmtId="0" fontId="0" fillId="4" borderId="3" xfId="0" applyFill="1" applyBorder="1" applyAlignment="1" applyProtection="1">
      <alignment vertical="center"/>
      <protection locked="0"/>
    </xf>
    <xf numFmtId="0" fontId="0" fillId="4" borderId="0" xfId="0" applyFill="1" applyBorder="1" applyAlignment="1" applyProtection="1">
      <alignment vertical="center"/>
      <protection locked="0"/>
    </xf>
    <xf numFmtId="0" fontId="0" fillId="4" borderId="4" xfId="0" applyFill="1" applyBorder="1" applyAlignment="1" applyProtection="1">
      <alignment vertical="center"/>
      <protection locked="0"/>
    </xf>
    <xf numFmtId="0" fontId="0" fillId="4" borderId="2" xfId="0" applyFill="1" applyBorder="1" applyAlignment="1" applyProtection="1">
      <alignment vertical="center"/>
      <protection locked="0"/>
    </xf>
    <xf numFmtId="0" fontId="0" fillId="4" borderId="6" xfId="0" applyFill="1" applyBorder="1" applyAlignment="1" applyProtection="1">
      <alignment vertical="center"/>
      <protection locked="0"/>
    </xf>
    <xf numFmtId="0" fontId="0" fillId="4" borderId="8" xfId="0" applyFill="1" applyBorder="1" applyAlignment="1" applyProtection="1">
      <alignment vertical="center"/>
      <protection locked="0"/>
    </xf>
    <xf numFmtId="0" fontId="0" fillId="4" borderId="7" xfId="0" applyFill="1" applyBorder="1" applyAlignment="1" applyProtection="1">
      <alignment vertical="center"/>
      <protection locked="0"/>
    </xf>
    <xf numFmtId="0" fontId="0" fillId="0" borderId="0" xfId="0" applyProtection="1">
      <alignment vertical="center"/>
      <protection locked="0"/>
    </xf>
    <xf numFmtId="0" fontId="0" fillId="0" borderId="1" xfId="0" applyBorder="1" applyAlignment="1" applyProtection="1">
      <alignment vertical="center"/>
      <protection hidden="1"/>
    </xf>
    <xf numFmtId="0" fontId="0" fillId="0" borderId="5" xfId="0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177" fontId="0" fillId="0" borderId="0" xfId="0" applyNumberFormat="1" applyProtection="1">
      <alignment vertical="center"/>
      <protection hidden="1"/>
    </xf>
    <xf numFmtId="178" fontId="0" fillId="0" borderId="0" xfId="0" applyNumberFormat="1" applyProtection="1">
      <alignment vertical="center"/>
      <protection hidden="1"/>
    </xf>
    <xf numFmtId="0" fontId="0" fillId="0" borderId="0" xfId="0" applyBorder="1" applyAlignment="1" applyProtection="1">
      <alignment vertical="center"/>
      <protection hidden="1"/>
    </xf>
    <xf numFmtId="0" fontId="0" fillId="0" borderId="4" xfId="0" applyBorder="1" applyAlignment="1" applyProtection="1">
      <alignment vertical="center"/>
      <protection hidden="1"/>
    </xf>
    <xf numFmtId="176" fontId="0" fillId="0" borderId="0" xfId="0" applyNumberFormat="1" applyProtection="1">
      <alignment vertical="center"/>
      <protection hidden="1"/>
    </xf>
    <xf numFmtId="0" fontId="0" fillId="0" borderId="0" xfId="0" applyProtection="1">
      <alignment vertical="center"/>
      <protection hidden="1"/>
    </xf>
    <xf numFmtId="177" fontId="0" fillId="0" borderId="0" xfId="0" applyNumberFormat="1" applyAlignment="1">
      <alignment horizontal="center" vertical="center"/>
    </xf>
    <xf numFmtId="176" fontId="0" fillId="0" borderId="0" xfId="0" applyNumberFormat="1" applyAlignment="1" applyProtection="1">
      <alignment vertical="center" shrinkToFit="1"/>
      <protection hidden="1"/>
    </xf>
    <xf numFmtId="177" fontId="0" fillId="0" borderId="0" xfId="0" applyNumberFormat="1">
      <alignment vertical="center"/>
    </xf>
    <xf numFmtId="178" fontId="0" fillId="0" borderId="0" xfId="0" applyNumberFormat="1" applyAlignment="1">
      <alignment horizontal="center" vertical="center"/>
    </xf>
    <xf numFmtId="0" fontId="0" fillId="0" borderId="0" xfId="0" applyNumberFormat="1" applyAlignment="1">
      <alignment horizontal="right" vertical="center"/>
    </xf>
    <xf numFmtId="0" fontId="0" fillId="0" borderId="5" xfId="0" applyBorder="1">
      <alignment vertical="center"/>
    </xf>
    <xf numFmtId="0" fontId="0" fillId="0" borderId="0" xfId="0" applyBorder="1">
      <alignment vertical="center"/>
    </xf>
    <xf numFmtId="0" fontId="0" fillId="0" borderId="4" xfId="0" applyBorder="1">
      <alignment vertical="center"/>
    </xf>
    <xf numFmtId="0" fontId="0" fillId="0" borderId="8" xfId="0" applyBorder="1">
      <alignment vertical="center"/>
    </xf>
    <xf numFmtId="0" fontId="0" fillId="0" borderId="7" xfId="0" applyBorder="1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6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26" xfId="0" applyBorder="1">
      <alignment vertical="center"/>
    </xf>
    <xf numFmtId="0" fontId="0" fillId="0" borderId="27" xfId="0" applyBorder="1">
      <alignment vertical="center"/>
    </xf>
    <xf numFmtId="0" fontId="0" fillId="0" borderId="0" xfId="0" applyBorder="1" applyAlignment="1">
      <alignment horizontal="center" vertical="center" shrinkToFit="1"/>
    </xf>
    <xf numFmtId="0" fontId="0" fillId="0" borderId="28" xfId="0" applyBorder="1">
      <alignment vertical="center"/>
    </xf>
    <xf numFmtId="0" fontId="0" fillId="0" borderId="29" xfId="0" applyBorder="1">
      <alignment vertical="center"/>
    </xf>
    <xf numFmtId="0" fontId="0" fillId="0" borderId="0" xfId="0" applyAlignment="1" applyProtection="1">
      <alignment vertical="center" shrinkToFit="1"/>
    </xf>
    <xf numFmtId="0" fontId="0" fillId="0" borderId="0" xfId="0" applyProtection="1">
      <alignment vertical="center"/>
    </xf>
    <xf numFmtId="0" fontId="0" fillId="4" borderId="5" xfId="0" applyFill="1" applyBorder="1" applyAlignment="1" applyProtection="1">
      <alignment vertical="center"/>
    </xf>
    <xf numFmtId="0" fontId="0" fillId="4" borderId="3" xfId="0" applyFill="1" applyBorder="1" applyAlignment="1" applyProtection="1">
      <alignment vertical="center"/>
    </xf>
    <xf numFmtId="0" fontId="0" fillId="0" borderId="0" xfId="0" applyAlignment="1" applyProtection="1">
      <alignment vertical="center"/>
    </xf>
    <xf numFmtId="0" fontId="0" fillId="4" borderId="0" xfId="0" applyFill="1" applyBorder="1" applyAlignment="1" applyProtection="1">
      <alignment vertical="center"/>
    </xf>
    <xf numFmtId="0" fontId="0" fillId="4" borderId="4" xfId="0" applyFill="1" applyBorder="1" applyAlignment="1" applyProtection="1">
      <alignment vertical="center"/>
    </xf>
    <xf numFmtId="0" fontId="0" fillId="2" borderId="0" xfId="0" applyFill="1" applyBorder="1" applyAlignment="1" applyProtection="1">
      <alignment vertical="center"/>
    </xf>
    <xf numFmtId="0" fontId="0" fillId="2" borderId="4" xfId="0" applyFill="1" applyBorder="1" applyAlignment="1" applyProtection="1">
      <alignment vertical="center"/>
    </xf>
    <xf numFmtId="0" fontId="0" fillId="2" borderId="2" xfId="0" applyFill="1" applyBorder="1" applyAlignment="1" applyProtection="1">
      <alignment vertical="center"/>
    </xf>
    <xf numFmtId="0" fontId="0" fillId="0" borderId="5" xfId="0" applyBorder="1" applyAlignment="1" applyProtection="1">
      <alignment vertical="center"/>
    </xf>
    <xf numFmtId="0" fontId="0" fillId="0" borderId="3" xfId="0" applyBorder="1" applyAlignment="1" applyProtection="1">
      <alignment vertical="center"/>
    </xf>
    <xf numFmtId="0" fontId="0" fillId="0" borderId="1" xfId="0" applyBorder="1" applyAlignment="1" applyProtection="1">
      <alignment vertical="center"/>
    </xf>
    <xf numFmtId="178" fontId="0" fillId="0" borderId="0" xfId="0" applyNumberFormat="1" applyProtection="1">
      <alignment vertical="center"/>
    </xf>
    <xf numFmtId="178" fontId="0" fillId="0" borderId="0" xfId="0" applyNumberFormat="1" applyAlignment="1" applyProtection="1">
      <alignment horizontal="center" vertical="center"/>
    </xf>
    <xf numFmtId="0" fontId="0" fillId="0" borderId="0" xfId="0" applyNumberFormat="1" applyAlignment="1" applyProtection="1">
      <alignment horizontal="right" vertical="center"/>
    </xf>
    <xf numFmtId="0" fontId="0" fillId="2" borderId="1" xfId="0" applyFill="1" applyBorder="1" applyAlignment="1" applyProtection="1">
      <alignment vertical="center"/>
    </xf>
    <xf numFmtId="0" fontId="0" fillId="2" borderId="3" xfId="0" applyFill="1" applyBorder="1" applyAlignment="1" applyProtection="1">
      <alignment vertical="center"/>
    </xf>
    <xf numFmtId="0" fontId="0" fillId="0" borderId="2" xfId="0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0" fillId="0" borderId="4" xfId="0" applyBorder="1" applyAlignment="1" applyProtection="1">
      <alignment vertical="center"/>
    </xf>
    <xf numFmtId="0" fontId="0" fillId="4" borderId="2" xfId="0" applyFill="1" applyBorder="1" applyAlignment="1" applyProtection="1">
      <alignment vertical="center"/>
    </xf>
    <xf numFmtId="0" fontId="0" fillId="2" borderId="6" xfId="0" applyFill="1" applyBorder="1" applyAlignment="1" applyProtection="1">
      <alignment vertical="center"/>
    </xf>
    <xf numFmtId="0" fontId="0" fillId="2" borderId="7" xfId="0" applyFill="1" applyBorder="1" applyAlignment="1" applyProtection="1">
      <alignment vertical="center"/>
    </xf>
    <xf numFmtId="177" fontId="0" fillId="0" borderId="0" xfId="0" applyNumberFormat="1" applyAlignment="1" applyProtection="1">
      <alignment horizontal="center" vertical="center"/>
    </xf>
    <xf numFmtId="0" fontId="0" fillId="4" borderId="6" xfId="0" applyFill="1" applyBorder="1" applyAlignment="1" applyProtection="1">
      <alignment vertical="center"/>
    </xf>
    <xf numFmtId="0" fontId="0" fillId="4" borderId="8" xfId="0" applyFill="1" applyBorder="1" applyAlignment="1" applyProtection="1">
      <alignment vertical="center"/>
    </xf>
    <xf numFmtId="0" fontId="0" fillId="4" borderId="7" xfId="0" applyFill="1" applyBorder="1" applyAlignment="1" applyProtection="1">
      <alignment vertical="center"/>
    </xf>
    <xf numFmtId="0" fontId="0" fillId="2" borderId="8" xfId="0" applyFill="1" applyBorder="1" applyAlignment="1" applyProtection="1">
      <alignment vertical="center"/>
    </xf>
    <xf numFmtId="0" fontId="0" fillId="3" borderId="0" xfId="0" applyFill="1" applyBorder="1" applyAlignment="1" applyProtection="1">
      <alignment vertical="center"/>
    </xf>
    <xf numFmtId="0" fontId="0" fillId="3" borderId="4" xfId="0" applyFill="1" applyBorder="1" applyAlignment="1" applyProtection="1">
      <alignment vertical="center"/>
    </xf>
    <xf numFmtId="0" fontId="0" fillId="2" borderId="5" xfId="0" applyFill="1" applyBorder="1" applyAlignment="1" applyProtection="1">
      <alignment vertical="center"/>
    </xf>
    <xf numFmtId="0" fontId="0" fillId="3" borderId="1" xfId="0" applyFill="1" applyBorder="1" applyAlignment="1" applyProtection="1">
      <alignment vertical="center"/>
    </xf>
    <xf numFmtId="0" fontId="0" fillId="3" borderId="3" xfId="0" applyFill="1" applyBorder="1" applyAlignment="1" applyProtection="1">
      <alignment vertical="center"/>
    </xf>
    <xf numFmtId="0" fontId="0" fillId="3" borderId="2" xfId="0" applyFill="1" applyBorder="1" applyAlignment="1" applyProtection="1">
      <alignment vertical="center"/>
    </xf>
    <xf numFmtId="0" fontId="0" fillId="3" borderId="6" xfId="0" applyFill="1" applyBorder="1" applyAlignment="1" applyProtection="1">
      <alignment vertical="center"/>
    </xf>
    <xf numFmtId="0" fontId="0" fillId="3" borderId="7" xfId="0" applyFill="1" applyBorder="1" applyAlignment="1" applyProtection="1">
      <alignment vertical="center"/>
    </xf>
    <xf numFmtId="0" fontId="0" fillId="3" borderId="8" xfId="0" applyFill="1" applyBorder="1" applyAlignment="1" applyProtection="1">
      <alignment vertical="center"/>
    </xf>
    <xf numFmtId="0" fontId="0" fillId="3" borderId="5" xfId="0" applyFill="1" applyBorder="1" applyAlignment="1" applyProtection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vertical="center" shrinkToFit="1"/>
    </xf>
    <xf numFmtId="0" fontId="8" fillId="0" borderId="5" xfId="0" applyFont="1" applyFill="1" applyBorder="1" applyAlignment="1" applyProtection="1">
      <alignment vertical="center"/>
    </xf>
    <xf numFmtId="0" fontId="8" fillId="0" borderId="3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8" fillId="0" borderId="1" xfId="0" applyFont="1" applyFill="1" applyBorder="1" applyAlignment="1" applyProtection="1">
      <alignment vertical="center"/>
    </xf>
    <xf numFmtId="0" fontId="8" fillId="0" borderId="4" xfId="0" applyFont="1" applyFill="1" applyBorder="1" applyAlignment="1" applyProtection="1">
      <alignment vertical="center"/>
    </xf>
    <xf numFmtId="0" fontId="8" fillId="0" borderId="2" xfId="0" applyFont="1" applyFill="1" applyBorder="1" applyAlignment="1" applyProtection="1">
      <alignment vertical="center"/>
    </xf>
    <xf numFmtId="0" fontId="8" fillId="0" borderId="6" xfId="0" applyFont="1" applyFill="1" applyBorder="1" applyAlignment="1" applyProtection="1">
      <alignment vertical="center"/>
    </xf>
    <xf numFmtId="0" fontId="8" fillId="0" borderId="7" xfId="0" applyFont="1" applyFill="1" applyBorder="1" applyAlignment="1" applyProtection="1">
      <alignment vertical="center"/>
    </xf>
    <xf numFmtId="0" fontId="8" fillId="0" borderId="8" xfId="0" applyFont="1" applyFill="1" applyBorder="1" applyAlignment="1" applyProtection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6" xfId="0" applyBorder="1">
      <alignment vertical="center"/>
    </xf>
    <xf numFmtId="0" fontId="0" fillId="0" borderId="3" xfId="0" applyBorder="1">
      <alignment vertical="center"/>
    </xf>
    <xf numFmtId="0" fontId="0" fillId="0" borderId="7" xfId="0" applyBorder="1">
      <alignment vertical="center"/>
    </xf>
    <xf numFmtId="0" fontId="0" fillId="0" borderId="5" xfId="0" applyBorder="1">
      <alignment vertical="center"/>
    </xf>
    <xf numFmtId="0" fontId="0" fillId="0" borderId="8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4" borderId="0" xfId="0" applyFill="1" applyBorder="1" applyAlignment="1" applyProtection="1">
      <alignment horizontal="center" vertical="top"/>
      <protection hidden="1"/>
    </xf>
    <xf numFmtId="0" fontId="0" fillId="4" borderId="8" xfId="0" applyFill="1" applyBorder="1" applyAlignment="1" applyProtection="1">
      <alignment horizontal="center" vertical="top"/>
      <protection hidden="1"/>
    </xf>
    <xf numFmtId="0" fontId="0" fillId="4" borderId="5" xfId="0" applyFill="1" applyBorder="1" applyAlignment="1">
      <alignment vertical="center" shrinkToFit="1"/>
    </xf>
    <xf numFmtId="0" fontId="0" fillId="4" borderId="3" xfId="0" applyFill="1" applyBorder="1" applyAlignment="1">
      <alignment vertical="center" shrinkToFit="1"/>
    </xf>
    <xf numFmtId="0" fontId="0" fillId="4" borderId="0" xfId="0" applyFill="1" applyBorder="1" applyAlignment="1">
      <alignment vertical="center" shrinkToFit="1"/>
    </xf>
    <xf numFmtId="0" fontId="0" fillId="4" borderId="4" xfId="0" applyFill="1" applyBorder="1" applyAlignment="1">
      <alignment vertical="center" shrinkToFit="1"/>
    </xf>
    <xf numFmtId="0" fontId="0" fillId="4" borderId="5" xfId="0" applyFill="1" applyBorder="1" applyAlignment="1" applyProtection="1">
      <alignment vertical="center" shrinkToFit="1"/>
      <protection locked="0"/>
    </xf>
    <xf numFmtId="0" fontId="0" fillId="4" borderId="3" xfId="0" applyFill="1" applyBorder="1" applyAlignment="1" applyProtection="1">
      <alignment vertical="center" shrinkToFit="1"/>
      <protection locked="0"/>
    </xf>
    <xf numFmtId="0" fontId="0" fillId="2" borderId="0" xfId="0" applyFill="1" applyBorder="1" applyAlignment="1">
      <alignment vertical="center" shrinkToFit="1"/>
    </xf>
    <xf numFmtId="0" fontId="0" fillId="2" borderId="4" xfId="0" applyFill="1" applyBorder="1" applyAlignment="1">
      <alignment vertical="center" shrinkToFit="1"/>
    </xf>
    <xf numFmtId="0" fontId="0" fillId="2" borderId="2" xfId="0" applyFill="1" applyBorder="1" applyAlignment="1">
      <alignment vertical="center" shrinkToFit="1"/>
    </xf>
    <xf numFmtId="0" fontId="0" fillId="4" borderId="0" xfId="0" applyFill="1" applyBorder="1" applyAlignment="1" applyProtection="1">
      <alignment vertical="center" shrinkToFit="1"/>
      <protection locked="0"/>
    </xf>
    <xf numFmtId="0" fontId="0" fillId="4" borderId="4" xfId="0" applyFill="1" applyBorder="1" applyAlignment="1" applyProtection="1">
      <alignment vertical="center" shrinkToFit="1"/>
      <protection locked="0"/>
    </xf>
    <xf numFmtId="0" fontId="0" fillId="2" borderId="1" xfId="0" applyFill="1" applyBorder="1" applyAlignment="1">
      <alignment vertical="center" shrinkToFit="1"/>
    </xf>
    <xf numFmtId="0" fontId="0" fillId="2" borderId="3" xfId="0" applyFill="1" applyBorder="1" applyAlignment="1">
      <alignment vertical="center" shrinkToFit="1"/>
    </xf>
    <xf numFmtId="0" fontId="0" fillId="4" borderId="2" xfId="0" applyFill="1" applyBorder="1" applyAlignment="1" applyProtection="1">
      <alignment vertical="center" shrinkToFit="1"/>
      <protection locked="0"/>
    </xf>
    <xf numFmtId="0" fontId="0" fillId="2" borderId="6" xfId="0" applyFill="1" applyBorder="1" applyAlignment="1">
      <alignment vertical="center" shrinkToFit="1"/>
    </xf>
    <xf numFmtId="0" fontId="0" fillId="2" borderId="7" xfId="0" applyFill="1" applyBorder="1" applyAlignment="1">
      <alignment vertical="center" shrinkToFit="1"/>
    </xf>
    <xf numFmtId="0" fontId="0" fillId="4" borderId="6" xfId="0" applyFill="1" applyBorder="1" applyAlignment="1" applyProtection="1">
      <alignment vertical="center" shrinkToFit="1"/>
      <protection locked="0"/>
    </xf>
    <xf numFmtId="0" fontId="0" fillId="4" borderId="8" xfId="0" applyFill="1" applyBorder="1" applyAlignment="1" applyProtection="1">
      <alignment vertical="center" shrinkToFit="1"/>
      <protection locked="0"/>
    </xf>
    <xf numFmtId="0" fontId="0" fillId="4" borderId="7" xfId="0" applyFill="1" applyBorder="1" applyAlignment="1" applyProtection="1">
      <alignment vertical="center" shrinkToFit="1"/>
      <protection locked="0"/>
    </xf>
    <xf numFmtId="0" fontId="0" fillId="2" borderId="8" xfId="0" applyFill="1" applyBorder="1" applyAlignment="1">
      <alignment vertical="center" shrinkToFit="1"/>
    </xf>
    <xf numFmtId="0" fontId="0" fillId="3" borderId="0" xfId="0" applyFill="1" applyBorder="1" applyAlignment="1">
      <alignment vertical="center" shrinkToFit="1"/>
    </xf>
    <xf numFmtId="0" fontId="0" fillId="3" borderId="4" xfId="0" applyFill="1" applyBorder="1" applyAlignment="1">
      <alignment vertical="center" shrinkToFit="1"/>
    </xf>
    <xf numFmtId="0" fontId="0" fillId="2" borderId="5" xfId="0" applyFill="1" applyBorder="1" applyAlignment="1">
      <alignment vertical="center" shrinkToFit="1"/>
    </xf>
    <xf numFmtId="0" fontId="0" fillId="3" borderId="1" xfId="0" applyFill="1" applyBorder="1" applyAlignment="1">
      <alignment vertical="center" shrinkToFit="1"/>
    </xf>
    <xf numFmtId="0" fontId="0" fillId="3" borderId="3" xfId="0" applyFill="1" applyBorder="1" applyAlignment="1">
      <alignment vertical="center" shrinkToFit="1"/>
    </xf>
    <xf numFmtId="0" fontId="0" fillId="3" borderId="2" xfId="0" applyFill="1" applyBorder="1" applyAlignment="1">
      <alignment vertical="center" shrinkToFit="1"/>
    </xf>
    <xf numFmtId="0" fontId="0" fillId="3" borderId="6" xfId="0" applyFill="1" applyBorder="1" applyAlignment="1">
      <alignment vertical="center" shrinkToFit="1"/>
    </xf>
    <xf numFmtId="0" fontId="0" fillId="3" borderId="7" xfId="0" applyFill="1" applyBorder="1" applyAlignment="1">
      <alignment vertical="center" shrinkToFit="1"/>
    </xf>
    <xf numFmtId="0" fontId="0" fillId="3" borderId="8" xfId="0" applyFill="1" applyBorder="1" applyAlignment="1">
      <alignment vertical="center" shrinkToFit="1"/>
    </xf>
    <xf numFmtId="0" fontId="0" fillId="3" borderId="5" xfId="0" applyFill="1" applyBorder="1" applyAlignment="1">
      <alignment vertical="center" shrinkToFit="1"/>
    </xf>
    <xf numFmtId="0" fontId="0" fillId="0" borderId="1" xfId="0" applyFill="1" applyBorder="1" applyAlignment="1">
      <alignment vertical="center" shrinkToFit="1"/>
    </xf>
    <xf numFmtId="0" fontId="0" fillId="0" borderId="5" xfId="0" applyFill="1" applyBorder="1" applyAlignment="1">
      <alignment vertical="center" shrinkToFit="1"/>
    </xf>
    <xf numFmtId="0" fontId="0" fillId="0" borderId="2" xfId="0" applyFill="1" applyBorder="1" applyAlignment="1">
      <alignment vertical="center" shrinkToFit="1"/>
    </xf>
    <xf numFmtId="0" fontId="0" fillId="0" borderId="0" xfId="0" applyFill="1" applyBorder="1" applyAlignment="1">
      <alignment vertical="center" shrinkToFit="1"/>
    </xf>
    <xf numFmtId="0" fontId="0" fillId="0" borderId="4" xfId="0" applyFill="1" applyBorder="1" applyAlignment="1">
      <alignment vertical="center" shrinkToFit="1"/>
    </xf>
    <xf numFmtId="0" fontId="0" fillId="0" borderId="6" xfId="0" applyFill="1" applyBorder="1" applyAlignment="1">
      <alignment vertical="center" shrinkToFit="1"/>
    </xf>
    <xf numFmtId="0" fontId="0" fillId="0" borderId="8" xfId="0" applyFill="1" applyBorder="1" applyAlignment="1">
      <alignment vertical="center" shrinkToFit="1"/>
    </xf>
    <xf numFmtId="0" fontId="0" fillId="0" borderId="7" xfId="0" applyFill="1" applyBorder="1" applyAlignment="1">
      <alignment vertical="center" shrinkToFit="1"/>
    </xf>
    <xf numFmtId="0" fontId="0" fillId="0" borderId="3" xfId="0" applyFill="1" applyBorder="1" applyAlignment="1">
      <alignment vertical="center" shrinkToFit="1"/>
    </xf>
    <xf numFmtId="0" fontId="0" fillId="0" borderId="0" xfId="0" applyBorder="1" applyAlignment="1">
      <alignment horizontal="center" vertical="center"/>
    </xf>
    <xf numFmtId="0" fontId="8" fillId="0" borderId="0" xfId="0" applyFont="1" applyFill="1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 vertical="center"/>
    </xf>
    <xf numFmtId="0" fontId="0" fillId="0" borderId="0" xfId="0" applyBorder="1" applyAlignment="1">
      <alignment horizontal="center" vertical="center" shrinkToFit="1"/>
    </xf>
    <xf numFmtId="0" fontId="0" fillId="0" borderId="1" xfId="0" applyBorder="1" applyProtection="1">
      <alignment vertical="center"/>
    </xf>
    <xf numFmtId="0" fontId="0" fillId="0" borderId="2" xfId="0" applyBorder="1" applyProtection="1">
      <alignment vertical="center"/>
    </xf>
    <xf numFmtId="0" fontId="0" fillId="0" borderId="8" xfId="0" applyBorder="1" applyProtection="1">
      <alignment vertical="center"/>
    </xf>
    <xf numFmtId="0" fontId="0" fillId="0" borderId="6" xfId="0" applyBorder="1" applyProtection="1">
      <alignment vertical="center"/>
    </xf>
    <xf numFmtId="0" fontId="0" fillId="0" borderId="0" xfId="0" applyBorder="1" applyProtection="1">
      <alignment vertical="center"/>
    </xf>
    <xf numFmtId="0" fontId="0" fillId="0" borderId="5" xfId="0" applyBorder="1" applyProtection="1">
      <alignment vertical="center"/>
    </xf>
    <xf numFmtId="0" fontId="0" fillId="0" borderId="4" xfId="0" applyBorder="1" applyProtection="1">
      <alignment vertical="center"/>
    </xf>
    <xf numFmtId="0" fontId="0" fillId="0" borderId="8" xfId="0" applyBorder="1" applyAlignment="1" applyProtection="1">
      <alignment vertical="center"/>
    </xf>
    <xf numFmtId="0" fontId="0" fillId="0" borderId="7" xfId="0" applyBorder="1" applyProtection="1">
      <alignment vertical="center"/>
    </xf>
    <xf numFmtId="0" fontId="0" fillId="0" borderId="3" xfId="0" applyBorder="1" applyProtection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11" fillId="0" borderId="0" xfId="0" applyFont="1" applyBorder="1">
      <alignment vertical="center"/>
    </xf>
    <xf numFmtId="0" fontId="11" fillId="0" borderId="0" xfId="0" applyFont="1" applyFill="1" applyBorder="1">
      <alignment vertical="center"/>
    </xf>
    <xf numFmtId="0" fontId="11" fillId="0" borderId="2" xfId="0" applyFont="1" applyBorder="1">
      <alignment vertical="center"/>
    </xf>
    <xf numFmtId="0" fontId="11" fillId="0" borderId="0" xfId="0" applyFont="1" applyBorder="1" applyAlignment="1">
      <alignment horizontal="center" vertical="center" shrinkToFit="1"/>
    </xf>
    <xf numFmtId="0" fontId="0" fillId="0" borderId="33" xfId="0" applyBorder="1">
      <alignment vertical="center"/>
    </xf>
    <xf numFmtId="0" fontId="0" fillId="0" borderId="34" xfId="0" applyBorder="1">
      <alignment vertical="center"/>
    </xf>
    <xf numFmtId="0" fontId="11" fillId="0" borderId="0" xfId="0" applyFont="1" applyFill="1" applyBorder="1" applyAlignment="1">
      <alignment horizontal="center" vertical="center"/>
    </xf>
    <xf numFmtId="0" fontId="0" fillId="0" borderId="36" xfId="0" applyBorder="1" applyAlignment="1" applyProtection="1">
      <alignment horizontal="center" vertical="center"/>
    </xf>
    <xf numFmtId="0" fontId="0" fillId="0" borderId="34" xfId="0" applyBorder="1" applyAlignment="1" applyProtection="1">
      <alignment horizontal="center" vertical="center"/>
    </xf>
    <xf numFmtId="0" fontId="0" fillId="0" borderId="27" xfId="0" applyBorder="1" applyProtection="1">
      <alignment vertical="center"/>
    </xf>
    <xf numFmtId="0" fontId="0" fillId="0" borderId="37" xfId="0" applyBorder="1">
      <alignment vertical="center"/>
    </xf>
    <xf numFmtId="0" fontId="11" fillId="0" borderId="0" xfId="0" applyFont="1" applyBorder="1" applyAlignment="1">
      <alignment horizontal="center" vertical="center"/>
    </xf>
    <xf numFmtId="0" fontId="0" fillId="0" borderId="38" xfId="0" applyBorder="1">
      <alignment vertical="center"/>
    </xf>
    <xf numFmtId="0" fontId="0" fillId="0" borderId="39" xfId="0" applyBorder="1">
      <alignment vertical="center"/>
    </xf>
    <xf numFmtId="0" fontId="0" fillId="0" borderId="26" xfId="0" applyBorder="1" applyProtection="1">
      <alignment vertical="center"/>
    </xf>
    <xf numFmtId="0" fontId="0" fillId="0" borderId="33" xfId="0" applyBorder="1" applyProtection="1">
      <alignment vertical="center"/>
    </xf>
    <xf numFmtId="0" fontId="0" fillId="0" borderId="34" xfId="0" applyBorder="1" applyProtection="1">
      <alignment vertical="center"/>
    </xf>
    <xf numFmtId="0" fontId="0" fillId="0" borderId="41" xfId="0" applyBorder="1" applyProtection="1">
      <alignment vertical="center"/>
    </xf>
    <xf numFmtId="0" fontId="11" fillId="0" borderId="0" xfId="0" applyFont="1">
      <alignment vertical="center"/>
    </xf>
    <xf numFmtId="0" fontId="0" fillId="0" borderId="36" xfId="0" applyBorder="1">
      <alignment vertical="center"/>
    </xf>
    <xf numFmtId="0" fontId="0" fillId="0" borderId="32" xfId="0" applyBorder="1">
      <alignment vertical="center"/>
    </xf>
    <xf numFmtId="0" fontId="0" fillId="0" borderId="27" xfId="0" applyBorder="1" applyAlignment="1">
      <alignment horizontal="center" vertical="center"/>
    </xf>
    <xf numFmtId="0" fontId="11" fillId="0" borderId="27" xfId="0" applyFont="1" applyBorder="1" applyAlignment="1">
      <alignment horizontal="center" vertical="center"/>
    </xf>
    <xf numFmtId="0" fontId="0" fillId="0" borderId="40" xfId="0" applyBorder="1">
      <alignment vertical="center"/>
    </xf>
    <xf numFmtId="0" fontId="11" fillId="0" borderId="4" xfId="0" applyFont="1" applyBorder="1">
      <alignment vertical="center"/>
    </xf>
    <xf numFmtId="0" fontId="11" fillId="0" borderId="27" xfId="0" applyFont="1" applyBorder="1">
      <alignment vertical="center"/>
    </xf>
    <xf numFmtId="0" fontId="0" fillId="0" borderId="42" xfId="0" applyBorder="1">
      <alignment vertical="center"/>
    </xf>
    <xf numFmtId="0" fontId="0" fillId="0" borderId="44" xfId="0" applyBorder="1" applyProtection="1">
      <alignment vertical="center"/>
    </xf>
    <xf numFmtId="0" fontId="0" fillId="0" borderId="45" xfId="0" applyBorder="1" applyProtection="1">
      <alignment vertical="center"/>
    </xf>
    <xf numFmtId="0" fontId="11" fillId="0" borderId="0" xfId="0" applyFont="1" applyBorder="1" applyProtection="1">
      <alignment vertical="center"/>
    </xf>
    <xf numFmtId="0" fontId="11" fillId="0" borderId="0" xfId="0" applyFont="1" applyProtection="1">
      <alignment vertical="center"/>
    </xf>
    <xf numFmtId="0" fontId="0" fillId="0" borderId="30" xfId="0" applyBorder="1" applyProtection="1">
      <alignment vertical="center"/>
    </xf>
    <xf numFmtId="0" fontId="0" fillId="0" borderId="37" xfId="0" applyBorder="1" applyProtection="1">
      <alignment vertical="center"/>
    </xf>
    <xf numFmtId="0" fontId="11" fillId="0" borderId="34" xfId="0" applyFont="1" applyBorder="1" applyProtection="1">
      <alignment vertical="center"/>
    </xf>
    <xf numFmtId="0" fontId="11" fillId="0" borderId="26" xfId="0" applyFont="1" applyBorder="1" applyProtection="1">
      <alignment vertical="center"/>
    </xf>
    <xf numFmtId="0" fontId="0" fillId="0" borderId="41" xfId="0" applyBorder="1">
      <alignment vertical="center"/>
    </xf>
    <xf numFmtId="0" fontId="0" fillId="0" borderId="35" xfId="0" applyBorder="1">
      <alignment vertical="center"/>
    </xf>
    <xf numFmtId="0" fontId="0" fillId="0" borderId="46" xfId="0" applyBorder="1">
      <alignment vertical="center"/>
    </xf>
    <xf numFmtId="0" fontId="0" fillId="0" borderId="47" xfId="0" applyBorder="1">
      <alignment vertical="center"/>
    </xf>
    <xf numFmtId="0" fontId="0" fillId="0" borderId="35" xfId="0" applyBorder="1" applyProtection="1">
      <alignment vertical="center"/>
    </xf>
    <xf numFmtId="0" fontId="0" fillId="0" borderId="43" xfId="0" applyBorder="1" applyAlignment="1" applyProtection="1">
      <alignment vertical="center"/>
    </xf>
    <xf numFmtId="0" fontId="0" fillId="0" borderId="48" xfId="0" applyBorder="1">
      <alignment vertical="center"/>
    </xf>
    <xf numFmtId="0" fontId="0" fillId="0" borderId="49" xfId="0" applyBorder="1">
      <alignment vertical="center"/>
    </xf>
    <xf numFmtId="0" fontId="0" fillId="0" borderId="51" xfId="0" applyBorder="1">
      <alignment vertical="center"/>
    </xf>
    <xf numFmtId="0" fontId="0" fillId="0" borderId="50" xfId="0" applyBorder="1">
      <alignment vertical="center"/>
    </xf>
    <xf numFmtId="0" fontId="11" fillId="0" borderId="51" xfId="0" applyFont="1" applyBorder="1">
      <alignment vertical="center"/>
    </xf>
    <xf numFmtId="0" fontId="0" fillId="0" borderId="52" xfId="0" applyBorder="1">
      <alignment vertical="center"/>
    </xf>
    <xf numFmtId="0" fontId="0" fillId="0" borderId="49" xfId="0" applyBorder="1" applyAlignment="1">
      <alignment vertical="center"/>
    </xf>
    <xf numFmtId="0" fontId="0" fillId="0" borderId="53" xfId="0" applyBorder="1" applyAlignment="1">
      <alignment vertical="center"/>
    </xf>
    <xf numFmtId="0" fontId="0" fillId="0" borderId="54" xfId="0" applyBorder="1" applyAlignment="1">
      <alignment horizontal="center" vertical="center" shrinkToFit="1"/>
    </xf>
    <xf numFmtId="0" fontId="12" fillId="0" borderId="0" xfId="1">
      <alignment vertical="center"/>
    </xf>
    <xf numFmtId="0" fontId="13" fillId="0" borderId="0" xfId="1" applyFont="1" applyAlignment="1">
      <alignment horizontal="center" vertical="center"/>
    </xf>
    <xf numFmtId="0" fontId="14" fillId="0" borderId="0" xfId="1" applyFont="1">
      <alignment vertical="center"/>
    </xf>
    <xf numFmtId="0" fontId="0" fillId="0" borderId="0" xfId="0" applyFill="1" applyBorder="1" applyAlignment="1" applyProtection="1">
      <alignment horizontal="center" vertical="center"/>
      <protection locked="0"/>
    </xf>
    <xf numFmtId="0" fontId="0" fillId="0" borderId="2" xfId="0" applyFill="1" applyBorder="1" applyAlignment="1" applyProtection="1">
      <alignment horizontal="center" vertical="center"/>
      <protection hidden="1"/>
    </xf>
    <xf numFmtId="0" fontId="0" fillId="0" borderId="4" xfId="0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center" vertical="center" textRotation="255" shrinkToFit="1"/>
    </xf>
    <xf numFmtId="0" fontId="0" fillId="0" borderId="0" xfId="0" applyAlignment="1" applyProtection="1">
      <alignment horizontal="center" vertical="center" shrinkToFit="1"/>
      <protection hidden="1"/>
    </xf>
    <xf numFmtId="0" fontId="0" fillId="0" borderId="4" xfId="0" applyBorder="1" applyAlignment="1" applyProtection="1">
      <alignment horizontal="center" vertical="center" shrinkToFit="1"/>
      <protection hidden="1"/>
    </xf>
    <xf numFmtId="0" fontId="0" fillId="0" borderId="10" xfId="0" applyBorder="1" applyAlignment="1">
      <alignment horizontal="center" vertical="center"/>
    </xf>
    <xf numFmtId="0" fontId="0" fillId="0" borderId="0" xfId="0" applyFill="1" applyBorder="1" applyAlignment="1" applyProtection="1">
      <alignment horizontal="center" vertical="center"/>
      <protection hidden="1"/>
    </xf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 applyProtection="1">
      <alignment horizontal="center" vertical="center"/>
      <protection hidden="1"/>
    </xf>
    <xf numFmtId="0" fontId="0" fillId="4" borderId="1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177" fontId="0" fillId="0" borderId="11" xfId="0" applyNumberFormat="1" applyBorder="1" applyAlignment="1" applyProtection="1">
      <alignment horizontal="center" vertical="center"/>
      <protection hidden="1"/>
    </xf>
    <xf numFmtId="0" fontId="0" fillId="0" borderId="12" xfId="0" applyBorder="1" applyAlignment="1" applyProtection="1">
      <alignment horizontal="center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179" fontId="0" fillId="0" borderId="11" xfId="0" applyNumberFormat="1" applyBorder="1" applyAlignment="1" applyProtection="1">
      <alignment horizontal="center" vertical="center"/>
      <protection hidden="1"/>
    </xf>
    <xf numFmtId="179" fontId="0" fillId="0" borderId="12" xfId="0" applyNumberFormat="1" applyBorder="1" applyAlignment="1" applyProtection="1">
      <alignment horizontal="center" vertical="center"/>
      <protection hidden="1"/>
    </xf>
    <xf numFmtId="179" fontId="0" fillId="0" borderId="13" xfId="0" applyNumberFormat="1" applyBorder="1" applyAlignment="1" applyProtection="1">
      <alignment horizontal="center" vertical="center"/>
      <protection hidden="1"/>
    </xf>
    <xf numFmtId="179" fontId="0" fillId="0" borderId="6" xfId="0" applyNumberFormat="1" applyBorder="1" applyAlignment="1" applyProtection="1">
      <alignment horizontal="center" vertical="center"/>
      <protection hidden="1"/>
    </xf>
    <xf numFmtId="179" fontId="0" fillId="0" borderId="8" xfId="0" applyNumberFormat="1" applyBorder="1" applyAlignment="1" applyProtection="1">
      <alignment horizontal="center" vertical="center"/>
      <protection hidden="1"/>
    </xf>
    <xf numFmtId="179" fontId="0" fillId="0" borderId="7" xfId="0" applyNumberFormat="1" applyBorder="1" applyAlignment="1" applyProtection="1">
      <alignment horizontal="center" vertical="center"/>
      <protection hidden="1"/>
    </xf>
    <xf numFmtId="0" fontId="0" fillId="0" borderId="16" xfId="0" applyBorder="1" applyAlignment="1">
      <alignment horizontal="center" vertical="center"/>
    </xf>
    <xf numFmtId="177" fontId="0" fillId="0" borderId="12" xfId="0" applyNumberFormat="1" applyBorder="1" applyAlignment="1" applyProtection="1">
      <alignment horizontal="center" vertical="center"/>
      <protection hidden="1"/>
    </xf>
    <xf numFmtId="177" fontId="0" fillId="0" borderId="13" xfId="0" applyNumberFormat="1" applyBorder="1" applyAlignment="1" applyProtection="1">
      <alignment horizontal="center" vertical="center"/>
      <protection hidden="1"/>
    </xf>
    <xf numFmtId="177" fontId="0" fillId="0" borderId="6" xfId="0" applyNumberFormat="1" applyBorder="1" applyAlignment="1" applyProtection="1">
      <alignment horizontal="center" vertical="center"/>
      <protection hidden="1"/>
    </xf>
    <xf numFmtId="177" fontId="0" fillId="0" borderId="8" xfId="0" applyNumberFormat="1" applyBorder="1" applyAlignment="1" applyProtection="1">
      <alignment horizontal="center" vertical="center"/>
      <protection hidden="1"/>
    </xf>
    <xf numFmtId="177" fontId="0" fillId="0" borderId="7" xfId="0" applyNumberFormat="1" applyBorder="1" applyAlignment="1" applyProtection="1">
      <alignment horizontal="center" vertical="center"/>
      <protection hidden="1"/>
    </xf>
    <xf numFmtId="176" fontId="0" fillId="0" borderId="11" xfId="0" applyNumberFormat="1" applyBorder="1" applyAlignment="1" applyProtection="1">
      <alignment horizontal="center" vertical="center"/>
      <protection hidden="1"/>
    </xf>
    <xf numFmtId="176" fontId="0" fillId="0" borderId="12" xfId="0" applyNumberFormat="1" applyBorder="1" applyAlignment="1" applyProtection="1">
      <alignment horizontal="center" vertical="center"/>
      <protection hidden="1"/>
    </xf>
    <xf numFmtId="176" fontId="0" fillId="0" borderId="13" xfId="0" applyNumberFormat="1" applyBorder="1" applyAlignment="1" applyProtection="1">
      <alignment horizontal="center" vertical="center"/>
      <protection hidden="1"/>
    </xf>
    <xf numFmtId="176" fontId="0" fillId="0" borderId="6" xfId="0" applyNumberFormat="1" applyBorder="1" applyAlignment="1" applyProtection="1">
      <alignment horizontal="center" vertical="center"/>
      <protection hidden="1"/>
    </xf>
    <xf numFmtId="176" fontId="0" fillId="0" borderId="8" xfId="0" applyNumberFormat="1" applyBorder="1" applyAlignment="1" applyProtection="1">
      <alignment horizontal="center" vertical="center"/>
      <protection hidden="1"/>
    </xf>
    <xf numFmtId="176" fontId="0" fillId="0" borderId="7" xfId="0" applyNumberFormat="1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0" fillId="0" borderId="2" xfId="0" applyBorder="1" applyAlignment="1" applyProtection="1">
      <alignment horizontal="center" vertical="center" shrinkToFit="1"/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 hidden="1"/>
    </xf>
    <xf numFmtId="0" fontId="0" fillId="4" borderId="2" xfId="0" applyFill="1" applyBorder="1" applyAlignment="1" applyProtection="1">
      <alignment horizontal="center" vertical="center"/>
      <protection hidden="1"/>
    </xf>
    <xf numFmtId="0" fontId="0" fillId="4" borderId="0" xfId="0" applyFill="1" applyBorder="1" applyAlignment="1" applyProtection="1">
      <alignment horizontal="center" vertical="center"/>
      <protection hidden="1"/>
    </xf>
    <xf numFmtId="0" fontId="0" fillId="4" borderId="4" xfId="0" applyFill="1" applyBorder="1" applyAlignment="1" applyProtection="1">
      <alignment horizontal="center" vertical="center"/>
      <protection hidden="1"/>
    </xf>
    <xf numFmtId="0" fontId="0" fillId="4" borderId="2" xfId="0" applyFill="1" applyBorder="1" applyAlignment="1" applyProtection="1">
      <alignment horizontal="center" vertical="top"/>
      <protection hidden="1"/>
    </xf>
    <xf numFmtId="0" fontId="0" fillId="4" borderId="0" xfId="0" applyFill="1" applyBorder="1" applyAlignment="1" applyProtection="1">
      <alignment horizontal="center" vertical="top"/>
      <protection hidden="1"/>
    </xf>
    <xf numFmtId="0" fontId="0" fillId="4" borderId="4" xfId="0" applyFill="1" applyBorder="1" applyAlignment="1" applyProtection="1">
      <alignment horizontal="center" vertical="top"/>
      <protection hidden="1"/>
    </xf>
    <xf numFmtId="0" fontId="0" fillId="4" borderId="6" xfId="0" applyFill="1" applyBorder="1" applyAlignment="1" applyProtection="1">
      <alignment horizontal="center" vertical="top"/>
      <protection hidden="1"/>
    </xf>
    <xf numFmtId="0" fontId="0" fillId="4" borderId="8" xfId="0" applyFill="1" applyBorder="1" applyAlignment="1" applyProtection="1">
      <alignment horizontal="center" vertical="top"/>
      <protection hidden="1"/>
    </xf>
    <xf numFmtId="0" fontId="0" fillId="4" borderId="7" xfId="0" applyFill="1" applyBorder="1" applyAlignment="1" applyProtection="1">
      <alignment horizontal="center" vertical="top"/>
      <protection hidden="1"/>
    </xf>
    <xf numFmtId="0" fontId="0" fillId="0" borderId="1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17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0" fontId="0" fillId="0" borderId="20" xfId="0" applyFill="1" applyBorder="1" applyAlignment="1">
      <alignment horizontal="center" vertical="center"/>
    </xf>
    <xf numFmtId="0" fontId="0" fillId="0" borderId="21" xfId="0" applyFill="1" applyBorder="1" applyAlignment="1">
      <alignment horizontal="center" vertical="center"/>
    </xf>
    <xf numFmtId="0" fontId="0" fillId="0" borderId="22" xfId="0" applyFill="1" applyBorder="1" applyAlignment="1">
      <alignment horizontal="center" vertical="center"/>
    </xf>
    <xf numFmtId="0" fontId="0" fillId="0" borderId="23" xfId="0" applyFill="1" applyBorder="1" applyAlignment="1">
      <alignment horizontal="center" vertical="center"/>
    </xf>
    <xf numFmtId="0" fontId="0" fillId="0" borderId="24" xfId="0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0" fontId="0" fillId="4" borderId="1" xfId="0" applyFill="1" applyBorder="1" applyAlignment="1" applyProtection="1">
      <alignment horizontal="center" vertical="center"/>
      <protection locked="0"/>
    </xf>
    <xf numFmtId="0" fontId="0" fillId="4" borderId="5" xfId="0" applyFill="1" applyBorder="1" applyAlignment="1" applyProtection="1">
      <alignment horizontal="center" vertical="center"/>
      <protection locked="0"/>
    </xf>
    <xf numFmtId="0" fontId="0" fillId="4" borderId="2" xfId="0" applyFill="1" applyBorder="1" applyAlignment="1" applyProtection="1">
      <alignment horizontal="center" vertical="center"/>
      <protection locked="0"/>
    </xf>
    <xf numFmtId="0" fontId="0" fillId="4" borderId="0" xfId="0" applyFill="1" applyBorder="1" applyAlignment="1" applyProtection="1">
      <alignment horizontal="center" vertical="center"/>
      <protection locked="0"/>
    </xf>
    <xf numFmtId="0" fontId="0" fillId="4" borderId="4" xfId="0" applyFill="1" applyBorder="1" applyAlignment="1" applyProtection="1">
      <alignment horizontal="center" vertical="center"/>
      <protection locked="0"/>
    </xf>
    <xf numFmtId="0" fontId="0" fillId="2" borderId="5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0" borderId="1" xfId="0" applyFont="1" applyBorder="1" applyAlignment="1" applyProtection="1">
      <alignment horizontal="center" vertical="center"/>
      <protection locked="0"/>
    </xf>
    <xf numFmtId="0" fontId="0" fillId="0" borderId="5" xfId="0" applyFont="1" applyBorder="1" applyAlignment="1" applyProtection="1">
      <alignment horizontal="center" vertical="center"/>
      <protection locked="0"/>
    </xf>
    <xf numFmtId="0" fontId="0" fillId="0" borderId="3" xfId="0" applyFont="1" applyBorder="1" applyAlignment="1" applyProtection="1">
      <alignment horizontal="center" vertical="center"/>
      <protection locked="0"/>
    </xf>
    <xf numFmtId="0" fontId="0" fillId="0" borderId="2" xfId="0" applyFont="1" applyBorder="1" applyAlignment="1" applyProtection="1">
      <alignment horizontal="center" vertical="center"/>
      <protection locked="0"/>
    </xf>
    <xf numFmtId="0" fontId="0" fillId="0" borderId="0" xfId="0" applyFont="1" applyBorder="1" applyAlignment="1" applyProtection="1">
      <alignment horizontal="center" vertical="center"/>
      <protection locked="0"/>
    </xf>
    <xf numFmtId="0" fontId="0" fillId="0" borderId="4" xfId="0" applyFont="1" applyBorder="1" applyAlignment="1" applyProtection="1">
      <alignment horizontal="center" vertical="center"/>
      <protection locked="0"/>
    </xf>
    <xf numFmtId="0" fontId="0" fillId="5" borderId="10" xfId="0" applyFill="1" applyBorder="1" applyAlignment="1">
      <alignment horizontal="center" vertical="center"/>
    </xf>
    <xf numFmtId="0" fontId="0" fillId="0" borderId="2" xfId="0" applyFont="1" applyBorder="1" applyAlignment="1" applyProtection="1">
      <alignment horizontal="center" vertical="center" shrinkToFit="1"/>
      <protection locked="0"/>
    </xf>
    <xf numFmtId="0" fontId="0" fillId="0" borderId="0" xfId="0" applyFont="1" applyBorder="1" applyAlignment="1" applyProtection="1">
      <alignment horizontal="center" vertical="center" shrinkToFit="1"/>
      <protection locked="0"/>
    </xf>
    <xf numFmtId="0" fontId="0" fillId="0" borderId="4" xfId="0" applyFont="1" applyBorder="1" applyAlignment="1" applyProtection="1">
      <alignment horizontal="center" vertical="center" shrinkToFit="1"/>
      <protection locked="0"/>
    </xf>
    <xf numFmtId="0" fontId="0" fillId="0" borderId="6" xfId="0" applyFont="1" applyBorder="1" applyAlignment="1" applyProtection="1">
      <alignment horizontal="center" vertical="center" shrinkToFit="1"/>
      <protection locked="0"/>
    </xf>
    <xf numFmtId="0" fontId="0" fillId="0" borderId="8" xfId="0" applyFont="1" applyBorder="1" applyAlignment="1" applyProtection="1">
      <alignment horizontal="center" vertical="center" shrinkToFit="1"/>
      <protection locked="0"/>
    </xf>
    <xf numFmtId="0" fontId="0" fillId="0" borderId="7" xfId="0" applyFont="1" applyBorder="1" applyAlignment="1" applyProtection="1">
      <alignment horizontal="center" vertical="center" shrinkToFit="1"/>
      <protection locked="0"/>
    </xf>
    <xf numFmtId="0" fontId="0" fillId="5" borderId="10" xfId="0" applyFill="1" applyBorder="1" applyAlignment="1">
      <alignment horizontal="center" vertical="center" textRotation="255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4" borderId="2" xfId="0" applyFont="1" applyFill="1" applyBorder="1" applyAlignment="1" applyProtection="1">
      <alignment horizontal="center" vertical="center"/>
      <protection locked="0"/>
    </xf>
    <xf numFmtId="0" fontId="0" fillId="4" borderId="0" xfId="0" applyFont="1" applyFill="1" applyBorder="1" applyAlignment="1" applyProtection="1">
      <alignment horizontal="center" vertical="center"/>
      <protection locked="0"/>
    </xf>
    <xf numFmtId="0" fontId="0" fillId="4" borderId="4" xfId="0" applyFont="1" applyFill="1" applyBorder="1" applyAlignment="1" applyProtection="1">
      <alignment horizontal="center" vertical="center"/>
      <protection locked="0"/>
    </xf>
    <xf numFmtId="0" fontId="0" fillId="4" borderId="1" xfId="0" applyFill="1" applyBorder="1" applyAlignment="1" applyProtection="1">
      <alignment horizontal="center" vertical="center"/>
    </xf>
    <xf numFmtId="0" fontId="0" fillId="4" borderId="5" xfId="0" applyFill="1" applyBorder="1" applyAlignment="1" applyProtection="1">
      <alignment horizontal="center" vertical="center"/>
    </xf>
    <xf numFmtId="0" fontId="0" fillId="4" borderId="2" xfId="0" applyFill="1" applyBorder="1" applyAlignment="1" applyProtection="1">
      <alignment horizontal="center" vertical="center"/>
    </xf>
    <xf numFmtId="0" fontId="0" fillId="4" borderId="0" xfId="0" applyFill="1" applyBorder="1" applyAlignment="1" applyProtection="1">
      <alignment horizontal="center" vertical="center"/>
    </xf>
    <xf numFmtId="0" fontId="0" fillId="5" borderId="10" xfId="0" applyFill="1" applyBorder="1" applyAlignment="1" applyProtection="1">
      <alignment horizontal="center" vertical="center"/>
    </xf>
    <xf numFmtId="0" fontId="0" fillId="0" borderId="10" xfId="0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 textRotation="255" shrinkToFit="1"/>
    </xf>
    <xf numFmtId="0" fontId="0" fillId="0" borderId="2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4" xfId="0" applyBorder="1" applyAlignment="1" applyProtection="1">
      <alignment horizontal="center" vertical="center"/>
    </xf>
    <xf numFmtId="0" fontId="0" fillId="0" borderId="6" xfId="0" applyBorder="1" applyAlignment="1" applyProtection="1">
      <alignment horizontal="center" vertical="center"/>
    </xf>
    <xf numFmtId="0" fontId="0" fillId="0" borderId="8" xfId="0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 vertical="center"/>
    </xf>
    <xf numFmtId="0" fontId="0" fillId="0" borderId="17" xfId="0" applyBorder="1" applyAlignment="1" applyProtection="1">
      <alignment horizontal="center" vertical="center"/>
    </xf>
    <xf numFmtId="0" fontId="0" fillId="0" borderId="18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21" xfId="0" applyBorder="1" applyAlignment="1" applyProtection="1">
      <alignment horizontal="center" vertical="center"/>
    </xf>
    <xf numFmtId="0" fontId="0" fillId="0" borderId="22" xfId="0" applyBorder="1" applyAlignment="1" applyProtection="1">
      <alignment horizontal="center" vertical="center"/>
    </xf>
    <xf numFmtId="0" fontId="0" fillId="0" borderId="23" xfId="0" applyBorder="1" applyAlignment="1" applyProtection="1">
      <alignment horizontal="center" vertical="center"/>
    </xf>
    <xf numFmtId="0" fontId="0" fillId="0" borderId="24" xfId="0" applyBorder="1" applyAlignment="1" applyProtection="1">
      <alignment horizontal="center" vertical="center"/>
    </xf>
    <xf numFmtId="0" fontId="0" fillId="0" borderId="25" xfId="0" applyBorder="1" applyAlignment="1" applyProtection="1">
      <alignment horizontal="center" vertical="center"/>
    </xf>
    <xf numFmtId="0" fontId="0" fillId="2" borderId="5" xfId="0" applyFill="1" applyBorder="1" applyAlignment="1" applyProtection="1">
      <alignment horizontal="center" vertical="center"/>
    </xf>
    <xf numFmtId="0" fontId="0" fillId="2" borderId="3" xfId="0" applyFill="1" applyBorder="1" applyAlignment="1" applyProtection="1">
      <alignment horizontal="center" vertical="center"/>
    </xf>
    <xf numFmtId="0" fontId="0" fillId="2" borderId="0" xfId="0" applyFill="1" applyBorder="1" applyAlignment="1" applyProtection="1">
      <alignment horizontal="center" vertical="center"/>
    </xf>
    <xf numFmtId="0" fontId="0" fillId="2" borderId="4" xfId="0" applyFill="1" applyBorder="1" applyAlignment="1" applyProtection="1">
      <alignment horizontal="center" vertical="center"/>
    </xf>
    <xf numFmtId="0" fontId="0" fillId="0" borderId="1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3" xfId="0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0" fillId="5" borderId="10" xfId="0" applyFill="1" applyBorder="1" applyAlignment="1" applyProtection="1">
      <alignment horizontal="center" vertical="center" textRotation="255"/>
    </xf>
    <xf numFmtId="0" fontId="8" fillId="0" borderId="0" xfId="0" applyFont="1" applyFill="1" applyBorder="1" applyAlignment="1" applyProtection="1">
      <alignment horizontal="center" vertical="center"/>
      <protection locked="0"/>
    </xf>
    <xf numFmtId="0" fontId="9" fillId="0" borderId="0" xfId="0" applyFont="1" applyFill="1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</xf>
    <xf numFmtId="0" fontId="8" fillId="0" borderId="2" xfId="0" applyFont="1" applyFill="1" applyBorder="1" applyAlignment="1" applyProtection="1">
      <alignment horizontal="center" vertical="center"/>
      <protection hidden="1"/>
    </xf>
    <xf numFmtId="0" fontId="8" fillId="0" borderId="4" xfId="0" applyFont="1" applyFill="1" applyBorder="1" applyAlignment="1" applyProtection="1">
      <alignment horizontal="center" vertical="center"/>
      <protection hidden="1"/>
    </xf>
    <xf numFmtId="0" fontId="0" fillId="0" borderId="14" xfId="0" applyBorder="1" applyAlignment="1" applyProtection="1">
      <alignment horizontal="center" vertical="center"/>
    </xf>
    <xf numFmtId="0" fontId="0" fillId="0" borderId="9" xfId="0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center" vertical="center"/>
      <protection hidden="1"/>
    </xf>
    <xf numFmtId="0" fontId="0" fillId="0" borderId="1" xfId="0" applyFont="1" applyBorder="1" applyAlignment="1" applyProtection="1">
      <alignment horizontal="center" vertical="center" shrinkToFit="1"/>
      <protection locked="0"/>
    </xf>
    <xf numFmtId="0" fontId="0" fillId="0" borderId="5" xfId="0" applyFont="1" applyBorder="1" applyAlignment="1" applyProtection="1">
      <alignment horizontal="center" vertical="center" shrinkToFit="1"/>
      <protection locked="0"/>
    </xf>
    <xf numFmtId="0" fontId="0" fillId="0" borderId="3" xfId="0" applyFont="1" applyBorder="1" applyAlignment="1" applyProtection="1">
      <alignment horizontal="center" vertical="center" shrinkToFit="1"/>
      <protection locked="0"/>
    </xf>
    <xf numFmtId="0" fontId="0" fillId="4" borderId="1" xfId="0" applyFill="1" applyBorder="1" applyAlignment="1">
      <alignment horizontal="center" vertical="center" shrinkToFit="1"/>
    </xf>
    <xf numFmtId="0" fontId="0" fillId="4" borderId="5" xfId="0" applyFill="1" applyBorder="1" applyAlignment="1">
      <alignment horizontal="center" vertical="center" shrinkToFit="1"/>
    </xf>
    <xf numFmtId="0" fontId="0" fillId="4" borderId="2" xfId="0" applyFill="1" applyBorder="1" applyAlignment="1">
      <alignment horizontal="center" vertical="center" shrinkToFit="1"/>
    </xf>
    <xf numFmtId="0" fontId="0" fillId="4" borderId="0" xfId="0" applyFill="1" applyBorder="1" applyAlignment="1">
      <alignment horizontal="center" vertical="center" shrinkToFit="1"/>
    </xf>
    <xf numFmtId="0" fontId="0" fillId="4" borderId="1" xfId="0" applyFill="1" applyBorder="1" applyAlignment="1" applyProtection="1">
      <alignment horizontal="center" vertical="center" shrinkToFit="1"/>
      <protection locked="0"/>
    </xf>
    <xf numFmtId="0" fontId="0" fillId="4" borderId="5" xfId="0" applyFill="1" applyBorder="1" applyAlignment="1" applyProtection="1">
      <alignment horizontal="center" vertical="center" shrinkToFit="1"/>
      <protection locked="0"/>
    </xf>
    <xf numFmtId="0" fontId="0" fillId="4" borderId="2" xfId="0" applyFill="1" applyBorder="1" applyAlignment="1" applyProtection="1">
      <alignment horizontal="center" vertical="center" shrinkToFit="1"/>
      <protection locked="0"/>
    </xf>
    <xf numFmtId="0" fontId="0" fillId="4" borderId="0" xfId="0" applyFill="1" applyBorder="1" applyAlignment="1" applyProtection="1">
      <alignment horizontal="center" vertical="center" shrinkToFit="1"/>
      <protection locked="0"/>
    </xf>
    <xf numFmtId="0" fontId="0" fillId="0" borderId="17" xfId="0" applyBorder="1" applyAlignment="1">
      <alignment horizontal="center" vertical="center" shrinkToFit="1"/>
    </xf>
    <xf numFmtId="0" fontId="0" fillId="0" borderId="18" xfId="0" applyBorder="1" applyAlignment="1">
      <alignment horizontal="center" vertical="center" shrinkToFit="1"/>
    </xf>
    <xf numFmtId="0" fontId="0" fillId="0" borderId="19" xfId="0" applyBorder="1" applyAlignment="1">
      <alignment horizontal="center" vertical="center" shrinkToFit="1"/>
    </xf>
    <xf numFmtId="0" fontId="0" fillId="0" borderId="20" xfId="0" applyBorder="1" applyAlignment="1">
      <alignment horizontal="center" vertical="center" shrinkToFit="1"/>
    </xf>
    <xf numFmtId="0" fontId="0" fillId="0" borderId="21" xfId="0" applyBorder="1" applyAlignment="1">
      <alignment horizontal="center" vertical="center" shrinkToFit="1"/>
    </xf>
    <xf numFmtId="0" fontId="0" fillId="0" borderId="22" xfId="0" applyBorder="1" applyAlignment="1">
      <alignment horizontal="center" vertical="center" shrinkToFit="1"/>
    </xf>
    <xf numFmtId="0" fontId="0" fillId="0" borderId="23" xfId="0" applyBorder="1" applyAlignment="1">
      <alignment horizontal="center" vertical="center" shrinkToFit="1"/>
    </xf>
    <xf numFmtId="0" fontId="0" fillId="0" borderId="24" xfId="0" applyBorder="1" applyAlignment="1">
      <alignment horizontal="center" vertical="center" shrinkToFit="1"/>
    </xf>
    <xf numFmtId="0" fontId="0" fillId="0" borderId="25" xfId="0" applyBorder="1" applyAlignment="1">
      <alignment horizontal="center" vertical="center" shrinkToFit="1"/>
    </xf>
    <xf numFmtId="0" fontId="0" fillId="2" borderId="5" xfId="0" applyFill="1" applyBorder="1" applyAlignment="1">
      <alignment horizontal="center" vertical="center" shrinkToFit="1"/>
    </xf>
    <xf numFmtId="0" fontId="0" fillId="2" borderId="3" xfId="0" applyFill="1" applyBorder="1" applyAlignment="1">
      <alignment horizontal="center" vertical="center" shrinkToFit="1"/>
    </xf>
    <xf numFmtId="0" fontId="0" fillId="2" borderId="0" xfId="0" applyFill="1" applyBorder="1" applyAlignment="1">
      <alignment horizontal="center" vertical="center" shrinkToFit="1"/>
    </xf>
    <xf numFmtId="0" fontId="0" fillId="2" borderId="4" xfId="0" applyFill="1" applyBorder="1" applyAlignment="1">
      <alignment horizontal="center" vertical="center" shrinkToFit="1"/>
    </xf>
    <xf numFmtId="0" fontId="0" fillId="0" borderId="5" xfId="0" applyFill="1" applyBorder="1" applyAlignment="1">
      <alignment horizontal="center" vertical="center" shrinkToFit="1"/>
    </xf>
    <xf numFmtId="0" fontId="0" fillId="0" borderId="3" xfId="0" applyFill="1" applyBorder="1" applyAlignment="1">
      <alignment horizontal="center" vertical="center" shrinkToFit="1"/>
    </xf>
    <xf numFmtId="0" fontId="0" fillId="0" borderId="0" xfId="0" applyFill="1" applyBorder="1" applyAlignment="1">
      <alignment horizontal="center" vertical="center" shrinkToFit="1"/>
    </xf>
    <xf numFmtId="0" fontId="0" fillId="0" borderId="4" xfId="0" applyFill="1" applyBorder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0" xfId="0" applyFill="1" applyBorder="1" applyAlignment="1" applyProtection="1">
      <alignment horizontal="center" vertical="center" shrinkToFit="1"/>
      <protection locked="0"/>
    </xf>
    <xf numFmtId="0" fontId="0" fillId="0" borderId="0" xfId="0" applyFill="1" applyBorder="1" applyAlignment="1" applyProtection="1">
      <alignment horizontal="center" vertical="center" shrinkToFit="1"/>
      <protection hidden="1"/>
    </xf>
    <xf numFmtId="0" fontId="0" fillId="0" borderId="4" xfId="0" applyFill="1" applyBorder="1" applyAlignment="1" applyProtection="1">
      <alignment horizontal="center" vertical="center" shrinkToFit="1"/>
      <protection hidden="1"/>
    </xf>
    <xf numFmtId="0" fontId="0" fillId="0" borderId="2" xfId="0" applyFill="1" applyBorder="1" applyAlignment="1" applyProtection="1">
      <alignment horizontal="center" vertical="center" shrinkToFit="1"/>
      <protection hidden="1"/>
    </xf>
    <xf numFmtId="0" fontId="0" fillId="0" borderId="0" xfId="0" applyBorder="1" applyAlignment="1" applyProtection="1">
      <alignment horizontal="center" vertical="center" shrinkToFit="1"/>
      <protection hidden="1"/>
    </xf>
    <xf numFmtId="0" fontId="0" fillId="4" borderId="2" xfId="0" applyFill="1" applyBorder="1" applyAlignment="1" applyProtection="1">
      <alignment horizontal="center" vertical="top" shrinkToFit="1"/>
      <protection hidden="1"/>
    </xf>
    <xf numFmtId="0" fontId="0" fillId="4" borderId="0" xfId="0" applyFill="1" applyBorder="1" applyAlignment="1" applyProtection="1">
      <alignment horizontal="center" vertical="top" shrinkToFit="1"/>
      <protection hidden="1"/>
    </xf>
    <xf numFmtId="0" fontId="0" fillId="4" borderId="4" xfId="0" applyFill="1" applyBorder="1" applyAlignment="1" applyProtection="1">
      <alignment horizontal="center" vertical="top" shrinkToFit="1"/>
      <protection hidden="1"/>
    </xf>
    <xf numFmtId="0" fontId="0" fillId="4" borderId="6" xfId="0" applyFill="1" applyBorder="1" applyAlignment="1" applyProtection="1">
      <alignment horizontal="center" vertical="top" shrinkToFit="1"/>
      <protection hidden="1"/>
    </xf>
    <xf numFmtId="0" fontId="0" fillId="4" borderId="8" xfId="0" applyFill="1" applyBorder="1" applyAlignment="1" applyProtection="1">
      <alignment horizontal="center" vertical="top" shrinkToFit="1"/>
      <protection hidden="1"/>
    </xf>
    <xf numFmtId="0" fontId="0" fillId="4" borderId="7" xfId="0" applyFill="1" applyBorder="1" applyAlignment="1" applyProtection="1">
      <alignment horizontal="center" vertical="top" shrinkToFit="1"/>
      <protection hidden="1"/>
    </xf>
    <xf numFmtId="0" fontId="0" fillId="5" borderId="10" xfId="0" applyFill="1" applyBorder="1" applyAlignment="1">
      <alignment horizontal="center" vertical="center" shrinkToFit="1"/>
    </xf>
    <xf numFmtId="0" fontId="0" fillId="5" borderId="10" xfId="0" applyFill="1" applyBorder="1" applyAlignment="1">
      <alignment horizontal="center" vertical="center" textRotation="255" shrinkToFit="1"/>
    </xf>
    <xf numFmtId="0" fontId="0" fillId="0" borderId="0" xfId="0" applyFill="1" applyBorder="1" applyAlignment="1">
      <alignment horizontal="center" vertical="center"/>
    </xf>
    <xf numFmtId="0" fontId="0" fillId="0" borderId="0" xfId="0" applyAlignment="1">
      <alignment horizontal="center" vertical="center" shrinkToFit="1"/>
    </xf>
    <xf numFmtId="0" fontId="0" fillId="0" borderId="10" xfId="0" applyBorder="1" applyAlignment="1" applyProtection="1">
      <alignment horizontal="center" vertical="center" shrinkToFit="1"/>
      <protection hidden="1"/>
    </xf>
    <xf numFmtId="0" fontId="0" fillId="0" borderId="16" xfId="0" applyBorder="1" applyAlignment="1">
      <alignment horizontal="center" vertical="center" shrinkToFit="1"/>
    </xf>
    <xf numFmtId="0" fontId="0" fillId="0" borderId="14" xfId="0" applyBorder="1" applyAlignment="1">
      <alignment horizontal="center" vertical="center" shrinkToFit="1"/>
    </xf>
    <xf numFmtId="0" fontId="0" fillId="0" borderId="9" xfId="0" applyBorder="1" applyAlignment="1">
      <alignment horizontal="center" vertical="center" shrinkToFit="1"/>
    </xf>
    <xf numFmtId="0" fontId="0" fillId="0" borderId="15" xfId="0" applyBorder="1" applyAlignment="1">
      <alignment horizontal="center" vertical="center" shrinkToFit="1"/>
    </xf>
    <xf numFmtId="177" fontId="0" fillId="0" borderId="11" xfId="0" applyNumberFormat="1" applyBorder="1" applyAlignment="1" applyProtection="1">
      <alignment horizontal="center" vertical="center" shrinkToFit="1"/>
      <protection hidden="1"/>
    </xf>
    <xf numFmtId="0" fontId="0" fillId="0" borderId="12" xfId="0" applyBorder="1" applyAlignment="1" applyProtection="1">
      <alignment horizontal="center" vertical="center" shrinkToFit="1"/>
      <protection hidden="1"/>
    </xf>
    <xf numFmtId="0" fontId="0" fillId="0" borderId="13" xfId="0" applyBorder="1" applyAlignment="1" applyProtection="1">
      <alignment horizontal="center" vertical="center" shrinkToFit="1"/>
      <protection hidden="1"/>
    </xf>
    <xf numFmtId="0" fontId="0" fillId="0" borderId="6" xfId="0" applyBorder="1" applyAlignment="1" applyProtection="1">
      <alignment horizontal="center" vertical="center" shrinkToFit="1"/>
      <protection hidden="1"/>
    </xf>
    <xf numFmtId="0" fontId="0" fillId="0" borderId="8" xfId="0" applyBorder="1" applyAlignment="1" applyProtection="1">
      <alignment horizontal="center" vertical="center" shrinkToFit="1"/>
      <protection hidden="1"/>
    </xf>
    <xf numFmtId="0" fontId="0" fillId="0" borderId="7" xfId="0" applyBorder="1" applyAlignment="1" applyProtection="1">
      <alignment horizontal="center" vertical="center" shrinkToFit="1"/>
      <protection hidden="1"/>
    </xf>
    <xf numFmtId="179" fontId="0" fillId="0" borderId="11" xfId="0" applyNumberFormat="1" applyBorder="1" applyAlignment="1" applyProtection="1">
      <alignment horizontal="center" vertical="center" shrinkToFit="1"/>
      <protection hidden="1"/>
    </xf>
    <xf numFmtId="179" fontId="0" fillId="0" borderId="12" xfId="0" applyNumberFormat="1" applyBorder="1" applyAlignment="1" applyProtection="1">
      <alignment horizontal="center" vertical="center" shrinkToFit="1"/>
      <protection hidden="1"/>
    </xf>
    <xf numFmtId="179" fontId="0" fillId="0" borderId="13" xfId="0" applyNumberFormat="1" applyBorder="1" applyAlignment="1" applyProtection="1">
      <alignment horizontal="center" vertical="center" shrinkToFit="1"/>
      <protection hidden="1"/>
    </xf>
    <xf numFmtId="179" fontId="0" fillId="0" borderId="6" xfId="0" applyNumberFormat="1" applyBorder="1" applyAlignment="1" applyProtection="1">
      <alignment horizontal="center" vertical="center" shrinkToFit="1"/>
      <protection hidden="1"/>
    </xf>
    <xf numFmtId="179" fontId="0" fillId="0" borderId="8" xfId="0" applyNumberFormat="1" applyBorder="1" applyAlignment="1" applyProtection="1">
      <alignment horizontal="center" vertical="center" shrinkToFit="1"/>
      <protection hidden="1"/>
    </xf>
    <xf numFmtId="179" fontId="0" fillId="0" borderId="7" xfId="0" applyNumberFormat="1" applyBorder="1" applyAlignment="1" applyProtection="1">
      <alignment horizontal="center" vertical="center" shrinkToFit="1"/>
      <protection hidden="1"/>
    </xf>
    <xf numFmtId="176" fontId="0" fillId="0" borderId="11" xfId="0" applyNumberFormat="1" applyBorder="1" applyAlignment="1" applyProtection="1">
      <alignment horizontal="center" vertical="center" shrinkToFit="1"/>
      <protection hidden="1"/>
    </xf>
    <xf numFmtId="0" fontId="0" fillId="4" borderId="2" xfId="0" applyFont="1" applyFill="1" applyBorder="1" applyAlignment="1" applyProtection="1">
      <alignment horizontal="center" vertical="center" shrinkToFit="1"/>
      <protection locked="0"/>
    </xf>
    <xf numFmtId="0" fontId="0" fillId="4" borderId="0" xfId="0" applyFont="1" applyFill="1" applyBorder="1" applyAlignment="1" applyProtection="1">
      <alignment horizontal="center" vertical="center" shrinkToFit="1"/>
      <protection locked="0"/>
    </xf>
    <xf numFmtId="0" fontId="0" fillId="4" borderId="4" xfId="0" applyFont="1" applyFill="1" applyBorder="1" applyAlignment="1" applyProtection="1">
      <alignment horizontal="center" vertical="center" shrinkToFit="1"/>
      <protection locked="0"/>
    </xf>
    <xf numFmtId="0" fontId="0" fillId="4" borderId="4" xfId="0" applyFill="1" applyBorder="1" applyAlignment="1" applyProtection="1">
      <alignment horizontal="center" vertical="center" shrinkToFit="1"/>
      <protection locked="0"/>
    </xf>
    <xf numFmtId="0" fontId="0" fillId="0" borderId="6" xfId="0" applyBorder="1" applyAlignment="1">
      <alignment horizontal="center" vertical="center" shrinkToFit="1"/>
    </xf>
    <xf numFmtId="0" fontId="0" fillId="0" borderId="8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0" fillId="0" borderId="31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8" fillId="0" borderId="5" xfId="0" applyFont="1" applyFill="1" applyBorder="1" applyAlignment="1" applyProtection="1">
      <alignment horizontal="center" vertical="center"/>
    </xf>
    <xf numFmtId="0" fontId="8" fillId="0" borderId="3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center" vertical="center"/>
    </xf>
    <xf numFmtId="0" fontId="8" fillId="0" borderId="4" xfId="0" applyFont="1" applyFill="1" applyBorder="1" applyAlignment="1" applyProtection="1">
      <alignment horizontal="center" vertical="center"/>
    </xf>
    <xf numFmtId="0" fontId="0" fillId="0" borderId="27" xfId="0" applyBorder="1" applyAlignment="1" applyProtection="1">
      <alignment horizontal="center" vertical="center"/>
    </xf>
    <xf numFmtId="0" fontId="11" fillId="0" borderId="2" xfId="0" applyFont="1" applyBorder="1" applyAlignment="1" applyProtection="1">
      <alignment horizontal="center" vertical="center"/>
    </xf>
    <xf numFmtId="0" fontId="11" fillId="0" borderId="0" xfId="0" applyFont="1" applyAlignment="1" applyProtection="1">
      <alignment horizontal="center" vertical="center"/>
    </xf>
    <xf numFmtId="0" fontId="11" fillId="0" borderId="4" xfId="0" applyFont="1" applyBorder="1" applyAlignment="1" applyProtection="1">
      <alignment horizontal="center" vertical="center"/>
    </xf>
    <xf numFmtId="0" fontId="11" fillId="0" borderId="0" xfId="0" applyFont="1" applyBorder="1" applyAlignment="1" applyProtection="1">
      <alignment horizontal="center" vertical="center"/>
    </xf>
    <xf numFmtId="0" fontId="0" fillId="0" borderId="0" xfId="0" applyAlignment="1">
      <alignment vertical="center"/>
    </xf>
    <xf numFmtId="0" fontId="13" fillId="0" borderId="0" xfId="1" applyFont="1" applyAlignment="1">
      <alignment horizontal="center" vertical="center"/>
    </xf>
    <xf numFmtId="58" fontId="14" fillId="0" borderId="0" xfId="1" applyNumberFormat="1" applyFont="1" applyAlignment="1">
      <alignment horizontal="right" vertical="center"/>
    </xf>
    <xf numFmtId="0" fontId="15" fillId="0" borderId="0" xfId="2" applyAlignment="1">
      <alignment horizontal="center" vertical="center"/>
    </xf>
    <xf numFmtId="0" fontId="15" fillId="0" borderId="0" xfId="2">
      <alignment vertical="center"/>
    </xf>
    <xf numFmtId="0" fontId="16" fillId="0" borderId="0" xfId="2" applyFont="1">
      <alignment vertical="center"/>
    </xf>
  </cellXfs>
  <cellStyles count="3">
    <cellStyle name="標準" xfId="0" builtinId="0"/>
    <cellStyle name="標準 2" xfId="1"/>
    <cellStyle name="標準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47625</xdr:rowOff>
    </xdr:from>
    <xdr:to>
      <xdr:col>16</xdr:col>
      <xdr:colOff>247650</xdr:colOff>
      <xdr:row>84</xdr:row>
      <xdr:rowOff>47625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47625"/>
          <a:ext cx="8620125" cy="145542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666750</xdr:colOff>
      <xdr:row>9</xdr:row>
      <xdr:rowOff>114300</xdr:rowOff>
    </xdr:from>
    <xdr:to>
      <xdr:col>9</xdr:col>
      <xdr:colOff>628650</xdr:colOff>
      <xdr:row>13</xdr:row>
      <xdr:rowOff>28575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619500" y="1657350"/>
          <a:ext cx="1885950" cy="600075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64008" tIns="41148" rIns="64008" bIns="0" anchor="t" upright="1"/>
        <a:lstStyle/>
        <a:p>
          <a:pPr algn="ctr" rtl="0">
            <a:defRPr sz="1000"/>
          </a:pPr>
          <a:r>
            <a:rPr lang="ja-JP" altLang="en-US" sz="3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第 ５</a:t>
          </a:r>
          <a:r>
            <a:rPr lang="en-US" altLang="ja-JP" sz="3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  <a:r>
            <a:rPr lang="ja-JP" altLang="en-US" sz="3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回</a:t>
          </a:r>
        </a:p>
      </xdr:txBody>
    </xdr:sp>
    <xdr:clientData/>
  </xdr:twoCellAnchor>
  <xdr:twoCellAnchor>
    <xdr:from>
      <xdr:col>5</xdr:col>
      <xdr:colOff>352425</xdr:colOff>
      <xdr:row>14</xdr:row>
      <xdr:rowOff>142875</xdr:rowOff>
    </xdr:from>
    <xdr:to>
      <xdr:col>11</xdr:col>
      <xdr:colOff>276225</xdr:colOff>
      <xdr:row>18</xdr:row>
      <xdr:rowOff>19050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2676525" y="2543175"/>
          <a:ext cx="3733800" cy="561975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64008" tIns="41148" rIns="64008" bIns="0" anchor="t" upright="1"/>
        <a:lstStyle/>
        <a:p>
          <a:pPr algn="ctr" rtl="0">
            <a:defRPr sz="1000"/>
          </a:pPr>
          <a:r>
            <a:rPr lang="ja-JP" altLang="en-US" sz="3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釧 路 孝 仁 会 杯 杯</a:t>
          </a:r>
          <a:endParaRPr lang="ja-JP" altLang="en-US"/>
        </a:p>
      </xdr:txBody>
    </xdr:sp>
    <xdr:clientData/>
  </xdr:twoCellAnchor>
  <xdr:twoCellAnchor>
    <xdr:from>
      <xdr:col>4</xdr:col>
      <xdr:colOff>457200</xdr:colOff>
      <xdr:row>19</xdr:row>
      <xdr:rowOff>123825</xdr:rowOff>
    </xdr:from>
    <xdr:to>
      <xdr:col>12</xdr:col>
      <xdr:colOff>257175</xdr:colOff>
      <xdr:row>23</xdr:row>
      <xdr:rowOff>57150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2152650" y="3381375"/>
          <a:ext cx="4867275" cy="619125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64008" tIns="41148" rIns="0" bIns="0" anchor="t" upright="1"/>
        <a:lstStyle/>
        <a:p>
          <a:pPr algn="l" rtl="0">
            <a:defRPr sz="1000"/>
          </a:pPr>
          <a:r>
            <a:rPr lang="ja-JP" altLang="en-US" sz="3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ソフトバレーボール大 会</a:t>
          </a:r>
          <a:endParaRPr lang="ja-JP" altLang="en-US"/>
        </a:p>
      </xdr:txBody>
    </xdr:sp>
    <xdr:clientData/>
  </xdr:twoCellAnchor>
  <xdr:twoCellAnchor>
    <xdr:from>
      <xdr:col>4</xdr:col>
      <xdr:colOff>371475</xdr:colOff>
      <xdr:row>63</xdr:row>
      <xdr:rowOff>57150</xdr:rowOff>
    </xdr:from>
    <xdr:to>
      <xdr:col>12</xdr:col>
      <xdr:colOff>104775</xdr:colOff>
      <xdr:row>65</xdr:row>
      <xdr:rowOff>57150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2066925" y="10858500"/>
          <a:ext cx="4800600" cy="3429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  <a:r>
            <a:rPr lang="ja-JP" altLang="en-US" sz="1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日   　 時 　 平　成　</a:t>
          </a:r>
          <a:r>
            <a:rPr lang="en-US" altLang="ja-JP" sz="1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27</a:t>
          </a:r>
          <a:r>
            <a:rPr lang="ja-JP" altLang="en-US" sz="1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年　</a:t>
          </a:r>
          <a:r>
            <a:rPr lang="en-US" altLang="ja-JP" sz="1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5</a:t>
          </a:r>
          <a:r>
            <a:rPr lang="ja-JP" altLang="en-US" sz="1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月　</a:t>
          </a:r>
          <a:r>
            <a:rPr lang="en-US" altLang="ja-JP" sz="1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17</a:t>
          </a:r>
          <a:r>
            <a:rPr lang="ja-JP" altLang="en-US" sz="1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日　</a:t>
          </a:r>
          <a:r>
            <a:rPr lang="en-US" altLang="ja-JP" sz="1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</a:t>
          </a:r>
          <a:r>
            <a:rPr lang="ja-JP" altLang="en-US" sz="1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日曜日</a:t>
          </a:r>
          <a:r>
            <a:rPr lang="en-US" altLang="ja-JP" sz="1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)</a:t>
          </a:r>
        </a:p>
      </xdr:txBody>
    </xdr:sp>
    <xdr:clientData/>
  </xdr:twoCellAnchor>
  <xdr:twoCellAnchor>
    <xdr:from>
      <xdr:col>4</xdr:col>
      <xdr:colOff>514350</xdr:colOff>
      <xdr:row>67</xdr:row>
      <xdr:rowOff>76200</xdr:rowOff>
    </xdr:from>
    <xdr:to>
      <xdr:col>12</xdr:col>
      <xdr:colOff>514350</xdr:colOff>
      <xdr:row>73</xdr:row>
      <xdr:rowOff>114300</xdr:rowOff>
    </xdr:to>
    <xdr:sp macro="" textlink="">
      <xdr:nvSpPr>
        <xdr:cNvPr id="7" name="Rectangle 12"/>
        <xdr:cNvSpPr>
          <a:spLocks noChangeArrowheads="1"/>
        </xdr:cNvSpPr>
      </xdr:nvSpPr>
      <xdr:spPr bwMode="auto">
        <a:xfrm>
          <a:off x="2209800" y="11563350"/>
          <a:ext cx="5067300" cy="12192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45720" tIns="22860" rIns="0" bIns="0" anchor="t" upright="1"/>
        <a:lstStyle/>
        <a:p>
          <a:pPr algn="l" rtl="0">
            <a:lnSpc>
              <a:spcPts val="2100"/>
            </a:lnSpc>
            <a:defRPr sz="1000"/>
          </a:pPr>
          <a:r>
            <a:rPr lang="ja-JP" altLang="en-US" sz="1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会　　　場　　湿原の風アリーナ釧路</a:t>
          </a:r>
        </a:p>
        <a:p>
          <a:pPr algn="l" rtl="0">
            <a:lnSpc>
              <a:spcPts val="2000"/>
            </a:lnSpc>
            <a:defRPr sz="1000"/>
          </a:pPr>
          <a:r>
            <a:rPr lang="ja-JP" altLang="en-US" sz="1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　　　　　釧路市広里18番　TEL 0154-38-9800</a:t>
          </a:r>
        </a:p>
        <a:p>
          <a:pPr algn="l" rtl="0">
            <a:lnSpc>
              <a:spcPts val="2100"/>
            </a:lnSpc>
            <a:defRPr sz="1000"/>
          </a:pPr>
          <a:r>
            <a:rPr lang="ja-JP" altLang="en-US" sz="1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主　　　催    医　療　法　人　　　孝　仁　会</a:t>
          </a:r>
        </a:p>
        <a:p>
          <a:pPr algn="l" rtl="0">
            <a:lnSpc>
              <a:spcPts val="2000"/>
            </a:lnSpc>
            <a:defRPr sz="1000"/>
          </a:pPr>
          <a:r>
            <a:rPr lang="ja-JP" altLang="en-US" sz="1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主　　　管　　釧　路　ソフトバレーボール　連　盟</a:t>
          </a:r>
          <a:endParaRPr lang="ja-JP" altLang="en-US"/>
        </a:p>
      </xdr:txBody>
    </xdr:sp>
    <xdr:clientData/>
  </xdr:twoCellAnchor>
  <xdr:twoCellAnchor editAs="oneCell">
    <xdr:from>
      <xdr:col>4</xdr:col>
      <xdr:colOff>428625</xdr:colOff>
      <xdr:row>51</xdr:row>
      <xdr:rowOff>9525</xdr:rowOff>
    </xdr:from>
    <xdr:to>
      <xdr:col>12</xdr:col>
      <xdr:colOff>352425</xdr:colOff>
      <xdr:row>56</xdr:row>
      <xdr:rowOff>161925</xdr:rowOff>
    </xdr:to>
    <xdr:sp macro="" textlink="">
      <xdr:nvSpPr>
        <xdr:cNvPr id="8" name="Text Box 23"/>
        <xdr:cNvSpPr txBox="1">
          <a:spLocks noChangeArrowheads="1"/>
        </xdr:cNvSpPr>
      </xdr:nvSpPr>
      <xdr:spPr bwMode="auto">
        <a:xfrm>
          <a:off x="2124075" y="8753475"/>
          <a:ext cx="49911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82296" tIns="50292" rIns="0" bIns="0" anchor="t" upright="1"/>
        <a:lstStyle/>
        <a:p>
          <a:pPr algn="l" rtl="0">
            <a:defRPr sz="1000"/>
          </a:pPr>
          <a:r>
            <a:rPr lang="ja-JP" altLang="en-US" sz="4800" b="0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結　果　報　告　書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0</xdr:colOff>
      <xdr:row>6</xdr:row>
      <xdr:rowOff>0</xdr:rowOff>
    </xdr:from>
    <xdr:to>
      <xdr:col>53</xdr:col>
      <xdr:colOff>0</xdr:colOff>
      <xdr:row>22</xdr:row>
      <xdr:rowOff>9525</xdr:rowOff>
    </xdr:to>
    <xdr:cxnSp macro="">
      <xdr:nvCxnSpPr>
        <xdr:cNvPr id="2" name="直線コネクタ 1"/>
        <xdr:cNvCxnSpPr/>
      </xdr:nvCxnSpPr>
      <xdr:spPr>
        <a:xfrm>
          <a:off x="3409950" y="628650"/>
          <a:ext cx="2305050" cy="15335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22</xdr:row>
      <xdr:rowOff>9525</xdr:rowOff>
    </xdr:from>
    <xdr:to>
      <xdr:col>31</xdr:col>
      <xdr:colOff>0</xdr:colOff>
      <xdr:row>38</xdr:row>
      <xdr:rowOff>0</xdr:rowOff>
    </xdr:to>
    <xdr:cxnSp macro="">
      <xdr:nvCxnSpPr>
        <xdr:cNvPr id="3" name="直線コネクタ 2"/>
        <xdr:cNvCxnSpPr/>
      </xdr:nvCxnSpPr>
      <xdr:spPr>
        <a:xfrm>
          <a:off x="1104900" y="2162175"/>
          <a:ext cx="2305050" cy="15144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0</xdr:colOff>
      <xdr:row>44</xdr:row>
      <xdr:rowOff>0</xdr:rowOff>
    </xdr:from>
    <xdr:to>
      <xdr:col>53</xdr:col>
      <xdr:colOff>0</xdr:colOff>
      <xdr:row>60</xdr:row>
      <xdr:rowOff>9525</xdr:rowOff>
    </xdr:to>
    <xdr:cxnSp macro="">
      <xdr:nvCxnSpPr>
        <xdr:cNvPr id="4" name="直線コネクタ 3"/>
        <xdr:cNvCxnSpPr/>
      </xdr:nvCxnSpPr>
      <xdr:spPr>
        <a:xfrm>
          <a:off x="3409950" y="4248150"/>
          <a:ext cx="2305050" cy="15335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60</xdr:row>
      <xdr:rowOff>9525</xdr:rowOff>
    </xdr:from>
    <xdr:to>
      <xdr:col>31</xdr:col>
      <xdr:colOff>0</xdr:colOff>
      <xdr:row>76</xdr:row>
      <xdr:rowOff>0</xdr:rowOff>
    </xdr:to>
    <xdr:cxnSp macro="">
      <xdr:nvCxnSpPr>
        <xdr:cNvPr id="5" name="直線コネクタ 4"/>
        <xdr:cNvCxnSpPr/>
      </xdr:nvCxnSpPr>
      <xdr:spPr>
        <a:xfrm>
          <a:off x="1104900" y="5781675"/>
          <a:ext cx="2305050" cy="15144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0</xdr:colOff>
      <xdr:row>82</xdr:row>
      <xdr:rowOff>0</xdr:rowOff>
    </xdr:from>
    <xdr:to>
      <xdr:col>53</xdr:col>
      <xdr:colOff>0</xdr:colOff>
      <xdr:row>98</xdr:row>
      <xdr:rowOff>9525</xdr:rowOff>
    </xdr:to>
    <xdr:cxnSp macro="">
      <xdr:nvCxnSpPr>
        <xdr:cNvPr id="6" name="直線コネクタ 5"/>
        <xdr:cNvCxnSpPr/>
      </xdr:nvCxnSpPr>
      <xdr:spPr>
        <a:xfrm>
          <a:off x="3409950" y="4248150"/>
          <a:ext cx="2305050" cy="15335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98</xdr:row>
      <xdr:rowOff>9525</xdr:rowOff>
    </xdr:from>
    <xdr:to>
      <xdr:col>31</xdr:col>
      <xdr:colOff>0</xdr:colOff>
      <xdr:row>114</xdr:row>
      <xdr:rowOff>0</xdr:rowOff>
    </xdr:to>
    <xdr:cxnSp macro="">
      <xdr:nvCxnSpPr>
        <xdr:cNvPr id="7" name="直線コネクタ 6"/>
        <xdr:cNvCxnSpPr/>
      </xdr:nvCxnSpPr>
      <xdr:spPr>
        <a:xfrm>
          <a:off x="1104900" y="5781675"/>
          <a:ext cx="2305050" cy="15144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0</xdr:colOff>
      <xdr:row>82</xdr:row>
      <xdr:rowOff>0</xdr:rowOff>
    </xdr:from>
    <xdr:to>
      <xdr:col>53</xdr:col>
      <xdr:colOff>0</xdr:colOff>
      <xdr:row>98</xdr:row>
      <xdr:rowOff>9525</xdr:rowOff>
    </xdr:to>
    <xdr:cxnSp macro="">
      <xdr:nvCxnSpPr>
        <xdr:cNvPr id="8" name="直線コネクタ 7"/>
        <xdr:cNvCxnSpPr/>
      </xdr:nvCxnSpPr>
      <xdr:spPr>
        <a:xfrm>
          <a:off x="3409950" y="4248150"/>
          <a:ext cx="2305050" cy="15335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98</xdr:row>
      <xdr:rowOff>9525</xdr:rowOff>
    </xdr:from>
    <xdr:to>
      <xdr:col>31</xdr:col>
      <xdr:colOff>0</xdr:colOff>
      <xdr:row>114</xdr:row>
      <xdr:rowOff>0</xdr:rowOff>
    </xdr:to>
    <xdr:cxnSp macro="">
      <xdr:nvCxnSpPr>
        <xdr:cNvPr id="9" name="直線コネクタ 8"/>
        <xdr:cNvCxnSpPr/>
      </xdr:nvCxnSpPr>
      <xdr:spPr>
        <a:xfrm>
          <a:off x="1104900" y="5781675"/>
          <a:ext cx="2305050" cy="15144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0</xdr:colOff>
      <xdr:row>7</xdr:row>
      <xdr:rowOff>0</xdr:rowOff>
    </xdr:from>
    <xdr:to>
      <xdr:col>53</xdr:col>
      <xdr:colOff>0</xdr:colOff>
      <xdr:row>23</xdr:row>
      <xdr:rowOff>9525</xdr:rowOff>
    </xdr:to>
    <xdr:cxnSp macro="">
      <xdr:nvCxnSpPr>
        <xdr:cNvPr id="2" name="直線コネクタ 1"/>
        <xdr:cNvCxnSpPr/>
      </xdr:nvCxnSpPr>
      <xdr:spPr>
        <a:xfrm>
          <a:off x="3267075" y="723900"/>
          <a:ext cx="2305050" cy="15335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23</xdr:row>
      <xdr:rowOff>9525</xdr:rowOff>
    </xdr:from>
    <xdr:to>
      <xdr:col>31</xdr:col>
      <xdr:colOff>0</xdr:colOff>
      <xdr:row>39</xdr:row>
      <xdr:rowOff>0</xdr:rowOff>
    </xdr:to>
    <xdr:cxnSp macro="">
      <xdr:nvCxnSpPr>
        <xdr:cNvPr id="3" name="直線コネクタ 2"/>
        <xdr:cNvCxnSpPr/>
      </xdr:nvCxnSpPr>
      <xdr:spPr>
        <a:xfrm>
          <a:off x="962025" y="2257425"/>
          <a:ext cx="2305050" cy="15144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0</xdr:colOff>
      <xdr:row>7</xdr:row>
      <xdr:rowOff>0</xdr:rowOff>
    </xdr:from>
    <xdr:to>
      <xdr:col>53</xdr:col>
      <xdr:colOff>0</xdr:colOff>
      <xdr:row>23</xdr:row>
      <xdr:rowOff>9525</xdr:rowOff>
    </xdr:to>
    <xdr:cxnSp macro="">
      <xdr:nvCxnSpPr>
        <xdr:cNvPr id="2" name="直線コネクタ 1"/>
        <xdr:cNvCxnSpPr/>
      </xdr:nvCxnSpPr>
      <xdr:spPr>
        <a:xfrm>
          <a:off x="3743325" y="866775"/>
          <a:ext cx="2628900" cy="19907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23</xdr:row>
      <xdr:rowOff>9525</xdr:rowOff>
    </xdr:from>
    <xdr:to>
      <xdr:col>31</xdr:col>
      <xdr:colOff>0</xdr:colOff>
      <xdr:row>39</xdr:row>
      <xdr:rowOff>0</xdr:rowOff>
    </xdr:to>
    <xdr:cxnSp macro="">
      <xdr:nvCxnSpPr>
        <xdr:cNvPr id="3" name="直線コネクタ 2"/>
        <xdr:cNvCxnSpPr/>
      </xdr:nvCxnSpPr>
      <xdr:spPr>
        <a:xfrm>
          <a:off x="1114425" y="2857500"/>
          <a:ext cx="2628900" cy="19716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chi_000/Downloads/25&#24180;&#65297;&#26376;20&#26085;&#12488;&#12522;&#12512;&#22823;&#20250;/&#12488;&#12522;&#12512;&#22823;&#20250;&#12497;&#12477;&#12467;&#12531;&#20837;&#21147;&#2999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チーム名登録"/>
      <sheetName val="ブロンズ決勝リーグ戦"/>
      <sheetName val="Bブロック"/>
      <sheetName val="Cブロック"/>
      <sheetName val="Dブロック"/>
      <sheetName val="予選結果1"/>
      <sheetName val="ヤング決勝トーナメント"/>
      <sheetName val="ヤング親睦リーグ"/>
      <sheetName val="Sheet1"/>
      <sheetName val="ヤング予選印刷用"/>
      <sheetName val="ブロンズ・レディース印刷用"/>
    </sheetNames>
    <sheetDataSet>
      <sheetData sheetId="0">
        <row r="7">
          <cell r="D7" t="str">
            <v>新川大五露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0:C72"/>
  <sheetViews>
    <sheetView view="pageLayout" zoomScaleNormal="100" workbookViewId="0">
      <selection activeCell="B4" sqref="B4"/>
    </sheetView>
  </sheetViews>
  <sheetFormatPr defaultRowHeight="13.5"/>
  <cols>
    <col min="1" max="1" width="4.625" style="494" customWidth="1"/>
    <col min="2" max="2" width="4" style="494" customWidth="1"/>
    <col min="3" max="3" width="6.625" style="494" customWidth="1"/>
    <col min="4" max="6" width="9" style="494"/>
    <col min="7" max="7" width="9.5" style="494" customWidth="1"/>
    <col min="8" max="14" width="9" style="494"/>
    <col min="15" max="15" width="3.75" style="494" customWidth="1"/>
    <col min="16" max="16" width="3" style="494" customWidth="1"/>
    <col min="17" max="17" width="5.875" style="494" customWidth="1"/>
    <col min="18" max="256" width="9" style="494"/>
    <col min="257" max="257" width="4.625" style="494" customWidth="1"/>
    <col min="258" max="258" width="4" style="494" customWidth="1"/>
    <col min="259" max="259" width="6.625" style="494" customWidth="1"/>
    <col min="260" max="262" width="9" style="494"/>
    <col min="263" max="263" width="9.5" style="494" customWidth="1"/>
    <col min="264" max="270" width="9" style="494"/>
    <col min="271" max="271" width="3.75" style="494" customWidth="1"/>
    <col min="272" max="272" width="3" style="494" customWidth="1"/>
    <col min="273" max="273" width="5.875" style="494" customWidth="1"/>
    <col min="274" max="512" width="9" style="494"/>
    <col min="513" max="513" width="4.625" style="494" customWidth="1"/>
    <col min="514" max="514" width="4" style="494" customWidth="1"/>
    <col min="515" max="515" width="6.625" style="494" customWidth="1"/>
    <col min="516" max="518" width="9" style="494"/>
    <col min="519" max="519" width="9.5" style="494" customWidth="1"/>
    <col min="520" max="526" width="9" style="494"/>
    <col min="527" max="527" width="3.75" style="494" customWidth="1"/>
    <col min="528" max="528" width="3" style="494" customWidth="1"/>
    <col min="529" max="529" width="5.875" style="494" customWidth="1"/>
    <col min="530" max="768" width="9" style="494"/>
    <col min="769" max="769" width="4.625" style="494" customWidth="1"/>
    <col min="770" max="770" width="4" style="494" customWidth="1"/>
    <col min="771" max="771" width="6.625" style="494" customWidth="1"/>
    <col min="772" max="774" width="9" style="494"/>
    <col min="775" max="775" width="9.5" style="494" customWidth="1"/>
    <col min="776" max="782" width="9" style="494"/>
    <col min="783" max="783" width="3.75" style="494" customWidth="1"/>
    <col min="784" max="784" width="3" style="494" customWidth="1"/>
    <col min="785" max="785" width="5.875" style="494" customWidth="1"/>
    <col min="786" max="1024" width="9" style="494"/>
    <col min="1025" max="1025" width="4.625" style="494" customWidth="1"/>
    <col min="1026" max="1026" width="4" style="494" customWidth="1"/>
    <col min="1027" max="1027" width="6.625" style="494" customWidth="1"/>
    <col min="1028" max="1030" width="9" style="494"/>
    <col min="1031" max="1031" width="9.5" style="494" customWidth="1"/>
    <col min="1032" max="1038" width="9" style="494"/>
    <col min="1039" max="1039" width="3.75" style="494" customWidth="1"/>
    <col min="1040" max="1040" width="3" style="494" customWidth="1"/>
    <col min="1041" max="1041" width="5.875" style="494" customWidth="1"/>
    <col min="1042" max="1280" width="9" style="494"/>
    <col min="1281" max="1281" width="4.625" style="494" customWidth="1"/>
    <col min="1282" max="1282" width="4" style="494" customWidth="1"/>
    <col min="1283" max="1283" width="6.625" style="494" customWidth="1"/>
    <col min="1284" max="1286" width="9" style="494"/>
    <col min="1287" max="1287" width="9.5" style="494" customWidth="1"/>
    <col min="1288" max="1294" width="9" style="494"/>
    <col min="1295" max="1295" width="3.75" style="494" customWidth="1"/>
    <col min="1296" max="1296" width="3" style="494" customWidth="1"/>
    <col min="1297" max="1297" width="5.875" style="494" customWidth="1"/>
    <col min="1298" max="1536" width="9" style="494"/>
    <col min="1537" max="1537" width="4.625" style="494" customWidth="1"/>
    <col min="1538" max="1538" width="4" style="494" customWidth="1"/>
    <col min="1539" max="1539" width="6.625" style="494" customWidth="1"/>
    <col min="1540" max="1542" width="9" style="494"/>
    <col min="1543" max="1543" width="9.5" style="494" customWidth="1"/>
    <col min="1544" max="1550" width="9" style="494"/>
    <col min="1551" max="1551" width="3.75" style="494" customWidth="1"/>
    <col min="1552" max="1552" width="3" style="494" customWidth="1"/>
    <col min="1553" max="1553" width="5.875" style="494" customWidth="1"/>
    <col min="1554" max="1792" width="9" style="494"/>
    <col min="1793" max="1793" width="4.625" style="494" customWidth="1"/>
    <col min="1794" max="1794" width="4" style="494" customWidth="1"/>
    <col min="1795" max="1795" width="6.625" style="494" customWidth="1"/>
    <col min="1796" max="1798" width="9" style="494"/>
    <col min="1799" max="1799" width="9.5" style="494" customWidth="1"/>
    <col min="1800" max="1806" width="9" style="494"/>
    <col min="1807" max="1807" width="3.75" style="494" customWidth="1"/>
    <col min="1808" max="1808" width="3" style="494" customWidth="1"/>
    <col min="1809" max="1809" width="5.875" style="494" customWidth="1"/>
    <col min="1810" max="2048" width="9" style="494"/>
    <col min="2049" max="2049" width="4.625" style="494" customWidth="1"/>
    <col min="2050" max="2050" width="4" style="494" customWidth="1"/>
    <col min="2051" max="2051" width="6.625" style="494" customWidth="1"/>
    <col min="2052" max="2054" width="9" style="494"/>
    <col min="2055" max="2055" width="9.5" style="494" customWidth="1"/>
    <col min="2056" max="2062" width="9" style="494"/>
    <col min="2063" max="2063" width="3.75" style="494" customWidth="1"/>
    <col min="2064" max="2064" width="3" style="494" customWidth="1"/>
    <col min="2065" max="2065" width="5.875" style="494" customWidth="1"/>
    <col min="2066" max="2304" width="9" style="494"/>
    <col min="2305" max="2305" width="4.625" style="494" customWidth="1"/>
    <col min="2306" max="2306" width="4" style="494" customWidth="1"/>
    <col min="2307" max="2307" width="6.625" style="494" customWidth="1"/>
    <col min="2308" max="2310" width="9" style="494"/>
    <col min="2311" max="2311" width="9.5" style="494" customWidth="1"/>
    <col min="2312" max="2318" width="9" style="494"/>
    <col min="2319" max="2319" width="3.75" style="494" customWidth="1"/>
    <col min="2320" max="2320" width="3" style="494" customWidth="1"/>
    <col min="2321" max="2321" width="5.875" style="494" customWidth="1"/>
    <col min="2322" max="2560" width="9" style="494"/>
    <col min="2561" max="2561" width="4.625" style="494" customWidth="1"/>
    <col min="2562" max="2562" width="4" style="494" customWidth="1"/>
    <col min="2563" max="2563" width="6.625" style="494" customWidth="1"/>
    <col min="2564" max="2566" width="9" style="494"/>
    <col min="2567" max="2567" width="9.5" style="494" customWidth="1"/>
    <col min="2568" max="2574" width="9" style="494"/>
    <col min="2575" max="2575" width="3.75" style="494" customWidth="1"/>
    <col min="2576" max="2576" width="3" style="494" customWidth="1"/>
    <col min="2577" max="2577" width="5.875" style="494" customWidth="1"/>
    <col min="2578" max="2816" width="9" style="494"/>
    <col min="2817" max="2817" width="4.625" style="494" customWidth="1"/>
    <col min="2818" max="2818" width="4" style="494" customWidth="1"/>
    <col min="2819" max="2819" width="6.625" style="494" customWidth="1"/>
    <col min="2820" max="2822" width="9" style="494"/>
    <col min="2823" max="2823" width="9.5" style="494" customWidth="1"/>
    <col min="2824" max="2830" width="9" style="494"/>
    <col min="2831" max="2831" width="3.75" style="494" customWidth="1"/>
    <col min="2832" max="2832" width="3" style="494" customWidth="1"/>
    <col min="2833" max="2833" width="5.875" style="494" customWidth="1"/>
    <col min="2834" max="3072" width="9" style="494"/>
    <col min="3073" max="3073" width="4.625" style="494" customWidth="1"/>
    <col min="3074" max="3074" width="4" style="494" customWidth="1"/>
    <col min="3075" max="3075" width="6.625" style="494" customWidth="1"/>
    <col min="3076" max="3078" width="9" style="494"/>
    <col min="3079" max="3079" width="9.5" style="494" customWidth="1"/>
    <col min="3080" max="3086" width="9" style="494"/>
    <col min="3087" max="3087" width="3.75" style="494" customWidth="1"/>
    <col min="3088" max="3088" width="3" style="494" customWidth="1"/>
    <col min="3089" max="3089" width="5.875" style="494" customWidth="1"/>
    <col min="3090" max="3328" width="9" style="494"/>
    <col min="3329" max="3329" width="4.625" style="494" customWidth="1"/>
    <col min="3330" max="3330" width="4" style="494" customWidth="1"/>
    <col min="3331" max="3331" width="6.625" style="494" customWidth="1"/>
    <col min="3332" max="3334" width="9" style="494"/>
    <col min="3335" max="3335" width="9.5" style="494" customWidth="1"/>
    <col min="3336" max="3342" width="9" style="494"/>
    <col min="3343" max="3343" width="3.75" style="494" customWidth="1"/>
    <col min="3344" max="3344" width="3" style="494" customWidth="1"/>
    <col min="3345" max="3345" width="5.875" style="494" customWidth="1"/>
    <col min="3346" max="3584" width="9" style="494"/>
    <col min="3585" max="3585" width="4.625" style="494" customWidth="1"/>
    <col min="3586" max="3586" width="4" style="494" customWidth="1"/>
    <col min="3587" max="3587" width="6.625" style="494" customWidth="1"/>
    <col min="3588" max="3590" width="9" style="494"/>
    <col min="3591" max="3591" width="9.5" style="494" customWidth="1"/>
    <col min="3592" max="3598" width="9" style="494"/>
    <col min="3599" max="3599" width="3.75" style="494" customWidth="1"/>
    <col min="3600" max="3600" width="3" style="494" customWidth="1"/>
    <col min="3601" max="3601" width="5.875" style="494" customWidth="1"/>
    <col min="3602" max="3840" width="9" style="494"/>
    <col min="3841" max="3841" width="4.625" style="494" customWidth="1"/>
    <col min="3842" max="3842" width="4" style="494" customWidth="1"/>
    <col min="3843" max="3843" width="6.625" style="494" customWidth="1"/>
    <col min="3844" max="3846" width="9" style="494"/>
    <col min="3847" max="3847" width="9.5" style="494" customWidth="1"/>
    <col min="3848" max="3854" width="9" style="494"/>
    <col min="3855" max="3855" width="3.75" style="494" customWidth="1"/>
    <col min="3856" max="3856" width="3" style="494" customWidth="1"/>
    <col min="3857" max="3857" width="5.875" style="494" customWidth="1"/>
    <col min="3858" max="4096" width="9" style="494"/>
    <col min="4097" max="4097" width="4.625" style="494" customWidth="1"/>
    <col min="4098" max="4098" width="4" style="494" customWidth="1"/>
    <col min="4099" max="4099" width="6.625" style="494" customWidth="1"/>
    <col min="4100" max="4102" width="9" style="494"/>
    <col min="4103" max="4103" width="9.5" style="494" customWidth="1"/>
    <col min="4104" max="4110" width="9" style="494"/>
    <col min="4111" max="4111" width="3.75" style="494" customWidth="1"/>
    <col min="4112" max="4112" width="3" style="494" customWidth="1"/>
    <col min="4113" max="4113" width="5.875" style="494" customWidth="1"/>
    <col min="4114" max="4352" width="9" style="494"/>
    <col min="4353" max="4353" width="4.625" style="494" customWidth="1"/>
    <col min="4354" max="4354" width="4" style="494" customWidth="1"/>
    <col min="4355" max="4355" width="6.625" style="494" customWidth="1"/>
    <col min="4356" max="4358" width="9" style="494"/>
    <col min="4359" max="4359" width="9.5" style="494" customWidth="1"/>
    <col min="4360" max="4366" width="9" style="494"/>
    <col min="4367" max="4367" width="3.75" style="494" customWidth="1"/>
    <col min="4368" max="4368" width="3" style="494" customWidth="1"/>
    <col min="4369" max="4369" width="5.875" style="494" customWidth="1"/>
    <col min="4370" max="4608" width="9" style="494"/>
    <col min="4609" max="4609" width="4.625" style="494" customWidth="1"/>
    <col min="4610" max="4610" width="4" style="494" customWidth="1"/>
    <col min="4611" max="4611" width="6.625" style="494" customWidth="1"/>
    <col min="4612" max="4614" width="9" style="494"/>
    <col min="4615" max="4615" width="9.5" style="494" customWidth="1"/>
    <col min="4616" max="4622" width="9" style="494"/>
    <col min="4623" max="4623" width="3.75" style="494" customWidth="1"/>
    <col min="4624" max="4624" width="3" style="494" customWidth="1"/>
    <col min="4625" max="4625" width="5.875" style="494" customWidth="1"/>
    <col min="4626" max="4864" width="9" style="494"/>
    <col min="4865" max="4865" width="4.625" style="494" customWidth="1"/>
    <col min="4866" max="4866" width="4" style="494" customWidth="1"/>
    <col min="4867" max="4867" width="6.625" style="494" customWidth="1"/>
    <col min="4868" max="4870" width="9" style="494"/>
    <col min="4871" max="4871" width="9.5" style="494" customWidth="1"/>
    <col min="4872" max="4878" width="9" style="494"/>
    <col min="4879" max="4879" width="3.75" style="494" customWidth="1"/>
    <col min="4880" max="4880" width="3" style="494" customWidth="1"/>
    <col min="4881" max="4881" width="5.875" style="494" customWidth="1"/>
    <col min="4882" max="5120" width="9" style="494"/>
    <col min="5121" max="5121" width="4.625" style="494" customWidth="1"/>
    <col min="5122" max="5122" width="4" style="494" customWidth="1"/>
    <col min="5123" max="5123" width="6.625" style="494" customWidth="1"/>
    <col min="5124" max="5126" width="9" style="494"/>
    <col min="5127" max="5127" width="9.5" style="494" customWidth="1"/>
    <col min="5128" max="5134" width="9" style="494"/>
    <col min="5135" max="5135" width="3.75" style="494" customWidth="1"/>
    <col min="5136" max="5136" width="3" style="494" customWidth="1"/>
    <col min="5137" max="5137" width="5.875" style="494" customWidth="1"/>
    <col min="5138" max="5376" width="9" style="494"/>
    <col min="5377" max="5377" width="4.625" style="494" customWidth="1"/>
    <col min="5378" max="5378" width="4" style="494" customWidth="1"/>
    <col min="5379" max="5379" width="6.625" style="494" customWidth="1"/>
    <col min="5380" max="5382" width="9" style="494"/>
    <col min="5383" max="5383" width="9.5" style="494" customWidth="1"/>
    <col min="5384" max="5390" width="9" style="494"/>
    <col min="5391" max="5391" width="3.75" style="494" customWidth="1"/>
    <col min="5392" max="5392" width="3" style="494" customWidth="1"/>
    <col min="5393" max="5393" width="5.875" style="494" customWidth="1"/>
    <col min="5394" max="5632" width="9" style="494"/>
    <col min="5633" max="5633" width="4.625" style="494" customWidth="1"/>
    <col min="5634" max="5634" width="4" style="494" customWidth="1"/>
    <col min="5635" max="5635" width="6.625" style="494" customWidth="1"/>
    <col min="5636" max="5638" width="9" style="494"/>
    <col min="5639" max="5639" width="9.5" style="494" customWidth="1"/>
    <col min="5640" max="5646" width="9" style="494"/>
    <col min="5647" max="5647" width="3.75" style="494" customWidth="1"/>
    <col min="5648" max="5648" width="3" style="494" customWidth="1"/>
    <col min="5649" max="5649" width="5.875" style="494" customWidth="1"/>
    <col min="5650" max="5888" width="9" style="494"/>
    <col min="5889" max="5889" width="4.625" style="494" customWidth="1"/>
    <col min="5890" max="5890" width="4" style="494" customWidth="1"/>
    <col min="5891" max="5891" width="6.625" style="494" customWidth="1"/>
    <col min="5892" max="5894" width="9" style="494"/>
    <col min="5895" max="5895" width="9.5" style="494" customWidth="1"/>
    <col min="5896" max="5902" width="9" style="494"/>
    <col min="5903" max="5903" width="3.75" style="494" customWidth="1"/>
    <col min="5904" max="5904" width="3" style="494" customWidth="1"/>
    <col min="5905" max="5905" width="5.875" style="494" customWidth="1"/>
    <col min="5906" max="6144" width="9" style="494"/>
    <col min="6145" max="6145" width="4.625" style="494" customWidth="1"/>
    <col min="6146" max="6146" width="4" style="494" customWidth="1"/>
    <col min="6147" max="6147" width="6.625" style="494" customWidth="1"/>
    <col min="6148" max="6150" width="9" style="494"/>
    <col min="6151" max="6151" width="9.5" style="494" customWidth="1"/>
    <col min="6152" max="6158" width="9" style="494"/>
    <col min="6159" max="6159" width="3.75" style="494" customWidth="1"/>
    <col min="6160" max="6160" width="3" style="494" customWidth="1"/>
    <col min="6161" max="6161" width="5.875" style="494" customWidth="1"/>
    <col min="6162" max="6400" width="9" style="494"/>
    <col min="6401" max="6401" width="4.625" style="494" customWidth="1"/>
    <col min="6402" max="6402" width="4" style="494" customWidth="1"/>
    <col min="6403" max="6403" width="6.625" style="494" customWidth="1"/>
    <col min="6404" max="6406" width="9" style="494"/>
    <col min="6407" max="6407" width="9.5" style="494" customWidth="1"/>
    <col min="6408" max="6414" width="9" style="494"/>
    <col min="6415" max="6415" width="3.75" style="494" customWidth="1"/>
    <col min="6416" max="6416" width="3" style="494" customWidth="1"/>
    <col min="6417" max="6417" width="5.875" style="494" customWidth="1"/>
    <col min="6418" max="6656" width="9" style="494"/>
    <col min="6657" max="6657" width="4.625" style="494" customWidth="1"/>
    <col min="6658" max="6658" width="4" style="494" customWidth="1"/>
    <col min="6659" max="6659" width="6.625" style="494" customWidth="1"/>
    <col min="6660" max="6662" width="9" style="494"/>
    <col min="6663" max="6663" width="9.5" style="494" customWidth="1"/>
    <col min="6664" max="6670" width="9" style="494"/>
    <col min="6671" max="6671" width="3.75" style="494" customWidth="1"/>
    <col min="6672" max="6672" width="3" style="494" customWidth="1"/>
    <col min="6673" max="6673" width="5.875" style="494" customWidth="1"/>
    <col min="6674" max="6912" width="9" style="494"/>
    <col min="6913" max="6913" width="4.625" style="494" customWidth="1"/>
    <col min="6914" max="6914" width="4" style="494" customWidth="1"/>
    <col min="6915" max="6915" width="6.625" style="494" customWidth="1"/>
    <col min="6916" max="6918" width="9" style="494"/>
    <col min="6919" max="6919" width="9.5" style="494" customWidth="1"/>
    <col min="6920" max="6926" width="9" style="494"/>
    <col min="6927" max="6927" width="3.75" style="494" customWidth="1"/>
    <col min="6928" max="6928" width="3" style="494" customWidth="1"/>
    <col min="6929" max="6929" width="5.875" style="494" customWidth="1"/>
    <col min="6930" max="7168" width="9" style="494"/>
    <col min="7169" max="7169" width="4.625" style="494" customWidth="1"/>
    <col min="7170" max="7170" width="4" style="494" customWidth="1"/>
    <col min="7171" max="7171" width="6.625" style="494" customWidth="1"/>
    <col min="7172" max="7174" width="9" style="494"/>
    <col min="7175" max="7175" width="9.5" style="494" customWidth="1"/>
    <col min="7176" max="7182" width="9" style="494"/>
    <col min="7183" max="7183" width="3.75" style="494" customWidth="1"/>
    <col min="7184" max="7184" width="3" style="494" customWidth="1"/>
    <col min="7185" max="7185" width="5.875" style="494" customWidth="1"/>
    <col min="7186" max="7424" width="9" style="494"/>
    <col min="7425" max="7425" width="4.625" style="494" customWidth="1"/>
    <col min="7426" max="7426" width="4" style="494" customWidth="1"/>
    <col min="7427" max="7427" width="6.625" style="494" customWidth="1"/>
    <col min="7428" max="7430" width="9" style="494"/>
    <col min="7431" max="7431" width="9.5" style="494" customWidth="1"/>
    <col min="7432" max="7438" width="9" style="494"/>
    <col min="7439" max="7439" width="3.75" style="494" customWidth="1"/>
    <col min="7440" max="7440" width="3" style="494" customWidth="1"/>
    <col min="7441" max="7441" width="5.875" style="494" customWidth="1"/>
    <col min="7442" max="7680" width="9" style="494"/>
    <col min="7681" max="7681" width="4.625" style="494" customWidth="1"/>
    <col min="7682" max="7682" width="4" style="494" customWidth="1"/>
    <col min="7683" max="7683" width="6.625" style="494" customWidth="1"/>
    <col min="7684" max="7686" width="9" style="494"/>
    <col min="7687" max="7687" width="9.5" style="494" customWidth="1"/>
    <col min="7688" max="7694" width="9" style="494"/>
    <col min="7695" max="7695" width="3.75" style="494" customWidth="1"/>
    <col min="7696" max="7696" width="3" style="494" customWidth="1"/>
    <col min="7697" max="7697" width="5.875" style="494" customWidth="1"/>
    <col min="7698" max="7936" width="9" style="494"/>
    <col min="7937" max="7937" width="4.625" style="494" customWidth="1"/>
    <col min="7938" max="7938" width="4" style="494" customWidth="1"/>
    <col min="7939" max="7939" width="6.625" style="494" customWidth="1"/>
    <col min="7940" max="7942" width="9" style="494"/>
    <col min="7943" max="7943" width="9.5" style="494" customWidth="1"/>
    <col min="7944" max="7950" width="9" style="494"/>
    <col min="7951" max="7951" width="3.75" style="494" customWidth="1"/>
    <col min="7952" max="7952" width="3" style="494" customWidth="1"/>
    <col min="7953" max="7953" width="5.875" style="494" customWidth="1"/>
    <col min="7954" max="8192" width="9" style="494"/>
    <col min="8193" max="8193" width="4.625" style="494" customWidth="1"/>
    <col min="8194" max="8194" width="4" style="494" customWidth="1"/>
    <col min="8195" max="8195" width="6.625" style="494" customWidth="1"/>
    <col min="8196" max="8198" width="9" style="494"/>
    <col min="8199" max="8199" width="9.5" style="494" customWidth="1"/>
    <col min="8200" max="8206" width="9" style="494"/>
    <col min="8207" max="8207" width="3.75" style="494" customWidth="1"/>
    <col min="8208" max="8208" width="3" style="494" customWidth="1"/>
    <col min="8209" max="8209" width="5.875" style="494" customWidth="1"/>
    <col min="8210" max="8448" width="9" style="494"/>
    <col min="8449" max="8449" width="4.625" style="494" customWidth="1"/>
    <col min="8450" max="8450" width="4" style="494" customWidth="1"/>
    <col min="8451" max="8451" width="6.625" style="494" customWidth="1"/>
    <col min="8452" max="8454" width="9" style="494"/>
    <col min="8455" max="8455" width="9.5" style="494" customWidth="1"/>
    <col min="8456" max="8462" width="9" style="494"/>
    <col min="8463" max="8463" width="3.75" style="494" customWidth="1"/>
    <col min="8464" max="8464" width="3" style="494" customWidth="1"/>
    <col min="8465" max="8465" width="5.875" style="494" customWidth="1"/>
    <col min="8466" max="8704" width="9" style="494"/>
    <col min="8705" max="8705" width="4.625" style="494" customWidth="1"/>
    <col min="8706" max="8706" width="4" style="494" customWidth="1"/>
    <col min="8707" max="8707" width="6.625" style="494" customWidth="1"/>
    <col min="8708" max="8710" width="9" style="494"/>
    <col min="8711" max="8711" width="9.5" style="494" customWidth="1"/>
    <col min="8712" max="8718" width="9" style="494"/>
    <col min="8719" max="8719" width="3.75" style="494" customWidth="1"/>
    <col min="8720" max="8720" width="3" style="494" customWidth="1"/>
    <col min="8721" max="8721" width="5.875" style="494" customWidth="1"/>
    <col min="8722" max="8960" width="9" style="494"/>
    <col min="8961" max="8961" width="4.625" style="494" customWidth="1"/>
    <col min="8962" max="8962" width="4" style="494" customWidth="1"/>
    <col min="8963" max="8963" width="6.625" style="494" customWidth="1"/>
    <col min="8964" max="8966" width="9" style="494"/>
    <col min="8967" max="8967" width="9.5" style="494" customWidth="1"/>
    <col min="8968" max="8974" width="9" style="494"/>
    <col min="8975" max="8975" width="3.75" style="494" customWidth="1"/>
    <col min="8976" max="8976" width="3" style="494" customWidth="1"/>
    <col min="8977" max="8977" width="5.875" style="494" customWidth="1"/>
    <col min="8978" max="9216" width="9" style="494"/>
    <col min="9217" max="9217" width="4.625" style="494" customWidth="1"/>
    <col min="9218" max="9218" width="4" style="494" customWidth="1"/>
    <col min="9219" max="9219" width="6.625" style="494" customWidth="1"/>
    <col min="9220" max="9222" width="9" style="494"/>
    <col min="9223" max="9223" width="9.5" style="494" customWidth="1"/>
    <col min="9224" max="9230" width="9" style="494"/>
    <col min="9231" max="9231" width="3.75" style="494" customWidth="1"/>
    <col min="9232" max="9232" width="3" style="494" customWidth="1"/>
    <col min="9233" max="9233" width="5.875" style="494" customWidth="1"/>
    <col min="9234" max="9472" width="9" style="494"/>
    <col min="9473" max="9473" width="4.625" style="494" customWidth="1"/>
    <col min="9474" max="9474" width="4" style="494" customWidth="1"/>
    <col min="9475" max="9475" width="6.625" style="494" customWidth="1"/>
    <col min="9476" max="9478" width="9" style="494"/>
    <col min="9479" max="9479" width="9.5" style="494" customWidth="1"/>
    <col min="9480" max="9486" width="9" style="494"/>
    <col min="9487" max="9487" width="3.75" style="494" customWidth="1"/>
    <col min="9488" max="9488" width="3" style="494" customWidth="1"/>
    <col min="9489" max="9489" width="5.875" style="494" customWidth="1"/>
    <col min="9490" max="9728" width="9" style="494"/>
    <col min="9729" max="9729" width="4.625" style="494" customWidth="1"/>
    <col min="9730" max="9730" width="4" style="494" customWidth="1"/>
    <col min="9731" max="9731" width="6.625" style="494" customWidth="1"/>
    <col min="9732" max="9734" width="9" style="494"/>
    <col min="9735" max="9735" width="9.5" style="494" customWidth="1"/>
    <col min="9736" max="9742" width="9" style="494"/>
    <col min="9743" max="9743" width="3.75" style="494" customWidth="1"/>
    <col min="9744" max="9744" width="3" style="494" customWidth="1"/>
    <col min="9745" max="9745" width="5.875" style="494" customWidth="1"/>
    <col min="9746" max="9984" width="9" style="494"/>
    <col min="9985" max="9985" width="4.625" style="494" customWidth="1"/>
    <col min="9986" max="9986" width="4" style="494" customWidth="1"/>
    <col min="9987" max="9987" width="6.625" style="494" customWidth="1"/>
    <col min="9988" max="9990" width="9" style="494"/>
    <col min="9991" max="9991" width="9.5" style="494" customWidth="1"/>
    <col min="9992" max="9998" width="9" style="494"/>
    <col min="9999" max="9999" width="3.75" style="494" customWidth="1"/>
    <col min="10000" max="10000" width="3" style="494" customWidth="1"/>
    <col min="10001" max="10001" width="5.875" style="494" customWidth="1"/>
    <col min="10002" max="10240" width="9" style="494"/>
    <col min="10241" max="10241" width="4.625" style="494" customWidth="1"/>
    <col min="10242" max="10242" width="4" style="494" customWidth="1"/>
    <col min="10243" max="10243" width="6.625" style="494" customWidth="1"/>
    <col min="10244" max="10246" width="9" style="494"/>
    <col min="10247" max="10247" width="9.5" style="494" customWidth="1"/>
    <col min="10248" max="10254" width="9" style="494"/>
    <col min="10255" max="10255" width="3.75" style="494" customWidth="1"/>
    <col min="10256" max="10256" width="3" style="494" customWidth="1"/>
    <col min="10257" max="10257" width="5.875" style="494" customWidth="1"/>
    <col min="10258" max="10496" width="9" style="494"/>
    <col min="10497" max="10497" width="4.625" style="494" customWidth="1"/>
    <col min="10498" max="10498" width="4" style="494" customWidth="1"/>
    <col min="10499" max="10499" width="6.625" style="494" customWidth="1"/>
    <col min="10500" max="10502" width="9" style="494"/>
    <col min="10503" max="10503" width="9.5" style="494" customWidth="1"/>
    <col min="10504" max="10510" width="9" style="494"/>
    <col min="10511" max="10511" width="3.75" style="494" customWidth="1"/>
    <col min="10512" max="10512" width="3" style="494" customWidth="1"/>
    <col min="10513" max="10513" width="5.875" style="494" customWidth="1"/>
    <col min="10514" max="10752" width="9" style="494"/>
    <col min="10753" max="10753" width="4.625" style="494" customWidth="1"/>
    <col min="10754" max="10754" width="4" style="494" customWidth="1"/>
    <col min="10755" max="10755" width="6.625" style="494" customWidth="1"/>
    <col min="10756" max="10758" width="9" style="494"/>
    <col min="10759" max="10759" width="9.5" style="494" customWidth="1"/>
    <col min="10760" max="10766" width="9" style="494"/>
    <col min="10767" max="10767" width="3.75" style="494" customWidth="1"/>
    <col min="10768" max="10768" width="3" style="494" customWidth="1"/>
    <col min="10769" max="10769" width="5.875" style="494" customWidth="1"/>
    <col min="10770" max="11008" width="9" style="494"/>
    <col min="11009" max="11009" width="4.625" style="494" customWidth="1"/>
    <col min="11010" max="11010" width="4" style="494" customWidth="1"/>
    <col min="11011" max="11011" width="6.625" style="494" customWidth="1"/>
    <col min="11012" max="11014" width="9" style="494"/>
    <col min="11015" max="11015" width="9.5" style="494" customWidth="1"/>
    <col min="11016" max="11022" width="9" style="494"/>
    <col min="11023" max="11023" width="3.75" style="494" customWidth="1"/>
    <col min="11024" max="11024" width="3" style="494" customWidth="1"/>
    <col min="11025" max="11025" width="5.875" style="494" customWidth="1"/>
    <col min="11026" max="11264" width="9" style="494"/>
    <col min="11265" max="11265" width="4.625" style="494" customWidth="1"/>
    <col min="11266" max="11266" width="4" style="494" customWidth="1"/>
    <col min="11267" max="11267" width="6.625" style="494" customWidth="1"/>
    <col min="11268" max="11270" width="9" style="494"/>
    <col min="11271" max="11271" width="9.5" style="494" customWidth="1"/>
    <col min="11272" max="11278" width="9" style="494"/>
    <col min="11279" max="11279" width="3.75" style="494" customWidth="1"/>
    <col min="11280" max="11280" width="3" style="494" customWidth="1"/>
    <col min="11281" max="11281" width="5.875" style="494" customWidth="1"/>
    <col min="11282" max="11520" width="9" style="494"/>
    <col min="11521" max="11521" width="4.625" style="494" customWidth="1"/>
    <col min="11522" max="11522" width="4" style="494" customWidth="1"/>
    <col min="11523" max="11523" width="6.625" style="494" customWidth="1"/>
    <col min="11524" max="11526" width="9" style="494"/>
    <col min="11527" max="11527" width="9.5" style="494" customWidth="1"/>
    <col min="11528" max="11534" width="9" style="494"/>
    <col min="11535" max="11535" width="3.75" style="494" customWidth="1"/>
    <col min="11536" max="11536" width="3" style="494" customWidth="1"/>
    <col min="11537" max="11537" width="5.875" style="494" customWidth="1"/>
    <col min="11538" max="11776" width="9" style="494"/>
    <col min="11777" max="11777" width="4.625" style="494" customWidth="1"/>
    <col min="11778" max="11778" width="4" style="494" customWidth="1"/>
    <col min="11779" max="11779" width="6.625" style="494" customWidth="1"/>
    <col min="11780" max="11782" width="9" style="494"/>
    <col min="11783" max="11783" width="9.5" style="494" customWidth="1"/>
    <col min="11784" max="11790" width="9" style="494"/>
    <col min="11791" max="11791" width="3.75" style="494" customWidth="1"/>
    <col min="11792" max="11792" width="3" style="494" customWidth="1"/>
    <col min="11793" max="11793" width="5.875" style="494" customWidth="1"/>
    <col min="11794" max="12032" width="9" style="494"/>
    <col min="12033" max="12033" width="4.625" style="494" customWidth="1"/>
    <col min="12034" max="12034" width="4" style="494" customWidth="1"/>
    <col min="12035" max="12035" width="6.625" style="494" customWidth="1"/>
    <col min="12036" max="12038" width="9" style="494"/>
    <col min="12039" max="12039" width="9.5" style="494" customWidth="1"/>
    <col min="12040" max="12046" width="9" style="494"/>
    <col min="12047" max="12047" width="3.75" style="494" customWidth="1"/>
    <col min="12048" max="12048" width="3" style="494" customWidth="1"/>
    <col min="12049" max="12049" width="5.875" style="494" customWidth="1"/>
    <col min="12050" max="12288" width="9" style="494"/>
    <col min="12289" max="12289" width="4.625" style="494" customWidth="1"/>
    <col min="12290" max="12290" width="4" style="494" customWidth="1"/>
    <col min="12291" max="12291" width="6.625" style="494" customWidth="1"/>
    <col min="12292" max="12294" width="9" style="494"/>
    <col min="12295" max="12295" width="9.5" style="494" customWidth="1"/>
    <col min="12296" max="12302" width="9" style="494"/>
    <col min="12303" max="12303" width="3.75" style="494" customWidth="1"/>
    <col min="12304" max="12304" width="3" style="494" customWidth="1"/>
    <col min="12305" max="12305" width="5.875" style="494" customWidth="1"/>
    <col min="12306" max="12544" width="9" style="494"/>
    <col min="12545" max="12545" width="4.625" style="494" customWidth="1"/>
    <col min="12546" max="12546" width="4" style="494" customWidth="1"/>
    <col min="12547" max="12547" width="6.625" style="494" customWidth="1"/>
    <col min="12548" max="12550" width="9" style="494"/>
    <col min="12551" max="12551" width="9.5" style="494" customWidth="1"/>
    <col min="12552" max="12558" width="9" style="494"/>
    <col min="12559" max="12559" width="3.75" style="494" customWidth="1"/>
    <col min="12560" max="12560" width="3" style="494" customWidth="1"/>
    <col min="12561" max="12561" width="5.875" style="494" customWidth="1"/>
    <col min="12562" max="12800" width="9" style="494"/>
    <col min="12801" max="12801" width="4.625" style="494" customWidth="1"/>
    <col min="12802" max="12802" width="4" style="494" customWidth="1"/>
    <col min="12803" max="12803" width="6.625" style="494" customWidth="1"/>
    <col min="12804" max="12806" width="9" style="494"/>
    <col min="12807" max="12807" width="9.5" style="494" customWidth="1"/>
    <col min="12808" max="12814" width="9" style="494"/>
    <col min="12815" max="12815" width="3.75" style="494" customWidth="1"/>
    <col min="12816" max="12816" width="3" style="494" customWidth="1"/>
    <col min="12817" max="12817" width="5.875" style="494" customWidth="1"/>
    <col min="12818" max="13056" width="9" style="494"/>
    <col min="13057" max="13057" width="4.625" style="494" customWidth="1"/>
    <col min="13058" max="13058" width="4" style="494" customWidth="1"/>
    <col min="13059" max="13059" width="6.625" style="494" customWidth="1"/>
    <col min="13060" max="13062" width="9" style="494"/>
    <col min="13063" max="13063" width="9.5" style="494" customWidth="1"/>
    <col min="13064" max="13070" width="9" style="494"/>
    <col min="13071" max="13071" width="3.75" style="494" customWidth="1"/>
    <col min="13072" max="13072" width="3" style="494" customWidth="1"/>
    <col min="13073" max="13073" width="5.875" style="494" customWidth="1"/>
    <col min="13074" max="13312" width="9" style="494"/>
    <col min="13313" max="13313" width="4.625" style="494" customWidth="1"/>
    <col min="13314" max="13314" width="4" style="494" customWidth="1"/>
    <col min="13315" max="13315" width="6.625" style="494" customWidth="1"/>
    <col min="13316" max="13318" width="9" style="494"/>
    <col min="13319" max="13319" width="9.5" style="494" customWidth="1"/>
    <col min="13320" max="13326" width="9" style="494"/>
    <col min="13327" max="13327" width="3.75" style="494" customWidth="1"/>
    <col min="13328" max="13328" width="3" style="494" customWidth="1"/>
    <col min="13329" max="13329" width="5.875" style="494" customWidth="1"/>
    <col min="13330" max="13568" width="9" style="494"/>
    <col min="13569" max="13569" width="4.625" style="494" customWidth="1"/>
    <col min="13570" max="13570" width="4" style="494" customWidth="1"/>
    <col min="13571" max="13571" width="6.625" style="494" customWidth="1"/>
    <col min="13572" max="13574" width="9" style="494"/>
    <col min="13575" max="13575" width="9.5" style="494" customWidth="1"/>
    <col min="13576" max="13582" width="9" style="494"/>
    <col min="13583" max="13583" width="3.75" style="494" customWidth="1"/>
    <col min="13584" max="13584" width="3" style="494" customWidth="1"/>
    <col min="13585" max="13585" width="5.875" style="494" customWidth="1"/>
    <col min="13586" max="13824" width="9" style="494"/>
    <col min="13825" max="13825" width="4.625" style="494" customWidth="1"/>
    <col min="13826" max="13826" width="4" style="494" customWidth="1"/>
    <col min="13827" max="13827" width="6.625" style="494" customWidth="1"/>
    <col min="13828" max="13830" width="9" style="494"/>
    <col min="13831" max="13831" width="9.5" style="494" customWidth="1"/>
    <col min="13832" max="13838" width="9" style="494"/>
    <col min="13839" max="13839" width="3.75" style="494" customWidth="1"/>
    <col min="13840" max="13840" width="3" style="494" customWidth="1"/>
    <col min="13841" max="13841" width="5.875" style="494" customWidth="1"/>
    <col min="13842" max="14080" width="9" style="494"/>
    <col min="14081" max="14081" width="4.625" style="494" customWidth="1"/>
    <col min="14082" max="14082" width="4" style="494" customWidth="1"/>
    <col min="14083" max="14083" width="6.625" style="494" customWidth="1"/>
    <col min="14084" max="14086" width="9" style="494"/>
    <col min="14087" max="14087" width="9.5" style="494" customWidth="1"/>
    <col min="14088" max="14094" width="9" style="494"/>
    <col min="14095" max="14095" width="3.75" style="494" customWidth="1"/>
    <col min="14096" max="14096" width="3" style="494" customWidth="1"/>
    <col min="14097" max="14097" width="5.875" style="494" customWidth="1"/>
    <col min="14098" max="14336" width="9" style="494"/>
    <col min="14337" max="14337" width="4.625" style="494" customWidth="1"/>
    <col min="14338" max="14338" width="4" style="494" customWidth="1"/>
    <col min="14339" max="14339" width="6.625" style="494" customWidth="1"/>
    <col min="14340" max="14342" width="9" style="494"/>
    <col min="14343" max="14343" width="9.5" style="494" customWidth="1"/>
    <col min="14344" max="14350" width="9" style="494"/>
    <col min="14351" max="14351" width="3.75" style="494" customWidth="1"/>
    <col min="14352" max="14352" width="3" style="494" customWidth="1"/>
    <col min="14353" max="14353" width="5.875" style="494" customWidth="1"/>
    <col min="14354" max="14592" width="9" style="494"/>
    <col min="14593" max="14593" width="4.625" style="494" customWidth="1"/>
    <col min="14594" max="14594" width="4" style="494" customWidth="1"/>
    <col min="14595" max="14595" width="6.625" style="494" customWidth="1"/>
    <col min="14596" max="14598" width="9" style="494"/>
    <col min="14599" max="14599" width="9.5" style="494" customWidth="1"/>
    <col min="14600" max="14606" width="9" style="494"/>
    <col min="14607" max="14607" width="3.75" style="494" customWidth="1"/>
    <col min="14608" max="14608" width="3" style="494" customWidth="1"/>
    <col min="14609" max="14609" width="5.875" style="494" customWidth="1"/>
    <col min="14610" max="14848" width="9" style="494"/>
    <col min="14849" max="14849" width="4.625" style="494" customWidth="1"/>
    <col min="14850" max="14850" width="4" style="494" customWidth="1"/>
    <col min="14851" max="14851" width="6.625" style="494" customWidth="1"/>
    <col min="14852" max="14854" width="9" style="494"/>
    <col min="14855" max="14855" width="9.5" style="494" customWidth="1"/>
    <col min="14856" max="14862" width="9" style="494"/>
    <col min="14863" max="14863" width="3.75" style="494" customWidth="1"/>
    <col min="14864" max="14864" width="3" style="494" customWidth="1"/>
    <col min="14865" max="14865" width="5.875" style="494" customWidth="1"/>
    <col min="14866" max="15104" width="9" style="494"/>
    <col min="15105" max="15105" width="4.625" style="494" customWidth="1"/>
    <col min="15106" max="15106" width="4" style="494" customWidth="1"/>
    <col min="15107" max="15107" width="6.625" style="494" customWidth="1"/>
    <col min="15108" max="15110" width="9" style="494"/>
    <col min="15111" max="15111" width="9.5" style="494" customWidth="1"/>
    <col min="15112" max="15118" width="9" style="494"/>
    <col min="15119" max="15119" width="3.75" style="494" customWidth="1"/>
    <col min="15120" max="15120" width="3" style="494" customWidth="1"/>
    <col min="15121" max="15121" width="5.875" style="494" customWidth="1"/>
    <col min="15122" max="15360" width="9" style="494"/>
    <col min="15361" max="15361" width="4.625" style="494" customWidth="1"/>
    <col min="15362" max="15362" width="4" style="494" customWidth="1"/>
    <col min="15363" max="15363" width="6.625" style="494" customWidth="1"/>
    <col min="15364" max="15366" width="9" style="494"/>
    <col min="15367" max="15367" width="9.5" style="494" customWidth="1"/>
    <col min="15368" max="15374" width="9" style="494"/>
    <col min="15375" max="15375" width="3.75" style="494" customWidth="1"/>
    <col min="15376" max="15376" width="3" style="494" customWidth="1"/>
    <col min="15377" max="15377" width="5.875" style="494" customWidth="1"/>
    <col min="15378" max="15616" width="9" style="494"/>
    <col min="15617" max="15617" width="4.625" style="494" customWidth="1"/>
    <col min="15618" max="15618" width="4" style="494" customWidth="1"/>
    <col min="15619" max="15619" width="6.625" style="494" customWidth="1"/>
    <col min="15620" max="15622" width="9" style="494"/>
    <col min="15623" max="15623" width="9.5" style="494" customWidth="1"/>
    <col min="15624" max="15630" width="9" style="494"/>
    <col min="15631" max="15631" width="3.75" style="494" customWidth="1"/>
    <col min="15632" max="15632" width="3" style="494" customWidth="1"/>
    <col min="15633" max="15633" width="5.875" style="494" customWidth="1"/>
    <col min="15634" max="15872" width="9" style="494"/>
    <col min="15873" max="15873" width="4.625" style="494" customWidth="1"/>
    <col min="15874" max="15874" width="4" style="494" customWidth="1"/>
    <col min="15875" max="15875" width="6.625" style="494" customWidth="1"/>
    <col min="15876" max="15878" width="9" style="494"/>
    <col min="15879" max="15879" width="9.5" style="494" customWidth="1"/>
    <col min="15880" max="15886" width="9" style="494"/>
    <col min="15887" max="15887" width="3.75" style="494" customWidth="1"/>
    <col min="15888" max="15888" width="3" style="494" customWidth="1"/>
    <col min="15889" max="15889" width="5.875" style="494" customWidth="1"/>
    <col min="15890" max="16128" width="9" style="494"/>
    <col min="16129" max="16129" width="4.625" style="494" customWidth="1"/>
    <col min="16130" max="16130" width="4" style="494" customWidth="1"/>
    <col min="16131" max="16131" width="6.625" style="494" customWidth="1"/>
    <col min="16132" max="16134" width="9" style="494"/>
    <col min="16135" max="16135" width="9.5" style="494" customWidth="1"/>
    <col min="16136" max="16142" width="9" style="494"/>
    <col min="16143" max="16143" width="3.75" style="494" customWidth="1"/>
    <col min="16144" max="16144" width="3" style="494" customWidth="1"/>
    <col min="16145" max="16145" width="5.875" style="494" customWidth="1"/>
    <col min="16146" max="16384" width="9" style="494"/>
  </cols>
  <sheetData>
    <row r="10" spans="2:3">
      <c r="B10" s="493"/>
      <c r="C10" s="493"/>
    </row>
    <row r="11" spans="2:3">
      <c r="B11" s="493"/>
      <c r="C11" s="493"/>
    </row>
    <row r="72" spans="3:3" ht="25.5">
      <c r="C72" s="495"/>
    </row>
  </sheetData>
  <phoneticPr fontId="10"/>
  <printOptions horizontalCentered="1" verticalCentered="1"/>
  <pageMargins left="0" right="0.59055118110236227" top="0" bottom="0" header="0" footer="0"/>
  <pageSetup paperSize="9" scale="7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HT115"/>
  <sheetViews>
    <sheetView topLeftCell="A7" zoomScale="93" zoomScaleNormal="93" workbookViewId="0">
      <selection activeCell="BS37" sqref="BS37:BT38"/>
    </sheetView>
  </sheetViews>
  <sheetFormatPr defaultRowHeight="13.5"/>
  <cols>
    <col min="1" max="9" width="1.625" customWidth="1"/>
    <col min="10" max="75" width="1.375" customWidth="1"/>
    <col min="76" max="129" width="1.625" customWidth="1"/>
    <col min="130" max="130" width="1.625" hidden="1" customWidth="1"/>
    <col min="131" max="136" width="2.625" hidden="1" customWidth="1"/>
    <col min="137" max="138" width="1.625" hidden="1" customWidth="1"/>
    <col min="139" max="139" width="3.125" hidden="1" customWidth="1"/>
    <col min="140" max="146" width="1.625" hidden="1" customWidth="1"/>
    <col min="147" max="147" width="2.625" hidden="1" customWidth="1"/>
    <col min="148" max="148" width="1.625" hidden="1" customWidth="1"/>
    <col min="149" max="149" width="3.125" hidden="1" customWidth="1"/>
    <col min="150" max="156" width="1.625" hidden="1" customWidth="1"/>
    <col min="157" max="157" width="2.375" hidden="1" customWidth="1"/>
    <col min="158" max="158" width="1.625" hidden="1" customWidth="1"/>
    <col min="159" max="159" width="3.5" hidden="1" customWidth="1"/>
    <col min="160" max="166" width="1.625" hidden="1" customWidth="1"/>
    <col min="167" max="167" width="2.375" hidden="1" customWidth="1"/>
    <col min="168" max="168" width="1.625" hidden="1" customWidth="1"/>
    <col min="169" max="169" width="2.75" hidden="1" customWidth="1"/>
    <col min="170" max="176" width="1.625" hidden="1" customWidth="1"/>
    <col min="177" max="177" width="3" hidden="1" customWidth="1"/>
    <col min="178" max="178" width="1.625" hidden="1" customWidth="1"/>
    <col min="179" max="179" width="2.875" hidden="1" customWidth="1"/>
    <col min="180" max="186" width="1.625" hidden="1" customWidth="1"/>
    <col min="187" max="187" width="3.125" hidden="1" customWidth="1"/>
    <col min="188" max="188" width="1.625" hidden="1" customWidth="1"/>
    <col min="189" max="189" width="3.25" hidden="1" customWidth="1"/>
    <col min="190" max="196" width="1.625" hidden="1" customWidth="1"/>
    <col min="197" max="197" width="2.125" hidden="1" customWidth="1"/>
    <col min="198" max="218" width="1.625" hidden="1" customWidth="1"/>
    <col min="219" max="219" width="9" hidden="1" customWidth="1"/>
    <col min="220" max="222" width="4.125" hidden="1" customWidth="1"/>
    <col min="223" max="223" width="9" hidden="1" customWidth="1"/>
    <col min="224" max="224" width="6.5" hidden="1" customWidth="1"/>
    <col min="225" max="225" width="6.25" hidden="1" customWidth="1"/>
    <col min="226" max="228" width="9" hidden="1" customWidth="1"/>
  </cols>
  <sheetData>
    <row r="1" spans="1:227" ht="9.9499999999999993" customHeight="1">
      <c r="A1" s="1"/>
    </row>
    <row r="2" spans="1:227" ht="9.9499999999999993" customHeight="1"/>
    <row r="3" spans="1:227" ht="9.6" customHeight="1">
      <c r="B3" s="340" t="s">
        <v>26</v>
      </c>
      <c r="C3" s="341"/>
      <c r="D3" s="341"/>
      <c r="E3" s="341"/>
      <c r="F3" s="341"/>
      <c r="G3" s="341"/>
      <c r="H3" s="341"/>
      <c r="I3" s="342"/>
      <c r="J3" s="267">
        <f>B8</f>
        <v>1</v>
      </c>
      <c r="K3" s="268"/>
      <c r="L3" s="28"/>
      <c r="M3" s="28"/>
      <c r="N3" s="28"/>
      <c r="O3" s="28"/>
      <c r="P3" s="28"/>
      <c r="Q3" s="28"/>
      <c r="R3" s="28"/>
      <c r="S3" s="28"/>
      <c r="T3" s="29"/>
      <c r="U3" s="267">
        <f>B16</f>
        <v>2</v>
      </c>
      <c r="V3" s="268"/>
      <c r="W3" s="28"/>
      <c r="X3" s="28"/>
      <c r="Y3" s="28"/>
      <c r="Z3" s="28"/>
      <c r="AA3" s="28"/>
      <c r="AB3" s="28"/>
      <c r="AC3" s="28"/>
      <c r="AD3" s="28"/>
      <c r="AE3" s="29"/>
      <c r="AF3" s="267">
        <f>B24</f>
        <v>3</v>
      </c>
      <c r="AG3" s="268"/>
      <c r="AH3" s="28"/>
      <c r="AI3" s="28"/>
      <c r="AJ3" s="28"/>
      <c r="AK3" s="28"/>
      <c r="AL3" s="28"/>
      <c r="AM3" s="28"/>
      <c r="AN3" s="28"/>
      <c r="AO3" s="28"/>
      <c r="AP3" s="29"/>
      <c r="AQ3" s="267">
        <f>B32</f>
        <v>4</v>
      </c>
      <c r="AR3" s="268"/>
      <c r="AS3" s="28"/>
      <c r="AT3" s="28"/>
      <c r="AU3" s="28"/>
      <c r="AV3" s="28"/>
      <c r="AW3" s="28"/>
      <c r="AX3" s="28"/>
      <c r="AY3" s="28"/>
      <c r="AZ3" s="28"/>
      <c r="BA3" s="28"/>
      <c r="BB3" s="267">
        <f>B40</f>
        <v>5</v>
      </c>
      <c r="BC3" s="268"/>
      <c r="BD3" s="28"/>
      <c r="BE3" s="28"/>
      <c r="BF3" s="28"/>
      <c r="BG3" s="28"/>
      <c r="BH3" s="28"/>
      <c r="BI3" s="28"/>
      <c r="BJ3" s="28"/>
      <c r="BK3" s="28"/>
      <c r="BL3" s="28"/>
      <c r="BM3" s="267">
        <f>B48</f>
        <v>6</v>
      </c>
      <c r="BN3" s="268"/>
      <c r="BO3" s="28"/>
      <c r="BP3" s="28"/>
      <c r="BQ3" s="28"/>
      <c r="BR3" s="28"/>
      <c r="BS3" s="28"/>
      <c r="BT3" s="28"/>
      <c r="BU3" s="28"/>
      <c r="BV3" s="28"/>
      <c r="BW3" s="29"/>
      <c r="BX3" s="346" t="s">
        <v>0</v>
      </c>
      <c r="BY3" s="346"/>
      <c r="BZ3" s="346"/>
      <c r="CA3" s="346"/>
      <c r="CB3" s="346"/>
      <c r="CC3" s="346"/>
      <c r="CD3" s="346" t="s">
        <v>1</v>
      </c>
      <c r="CE3" s="346"/>
      <c r="CF3" s="346"/>
      <c r="CG3" s="346"/>
      <c r="CH3" s="346"/>
      <c r="CI3" s="346"/>
      <c r="CJ3" s="346" t="s">
        <v>2</v>
      </c>
      <c r="CK3" s="346"/>
      <c r="CL3" s="346"/>
      <c r="CM3" s="346"/>
      <c r="CN3" s="346"/>
      <c r="CO3" s="346"/>
      <c r="CP3" s="353" t="s">
        <v>3</v>
      </c>
      <c r="CQ3" s="353"/>
      <c r="CR3" s="2"/>
      <c r="CS3" s="2"/>
      <c r="CT3" s="2"/>
      <c r="CU3" s="2"/>
      <c r="CV3" s="2"/>
      <c r="CW3" s="2"/>
      <c r="CX3" s="2"/>
      <c r="CY3" s="2"/>
      <c r="CZ3" s="2"/>
      <c r="DA3" s="2"/>
      <c r="EA3" s="259" t="s">
        <v>27</v>
      </c>
      <c r="EB3" s="260"/>
      <c r="EC3" s="260"/>
      <c r="ED3" s="260"/>
      <c r="EE3" s="260"/>
      <c r="EF3" s="260"/>
      <c r="EG3" s="260"/>
      <c r="EH3" s="261"/>
      <c r="EI3" s="267">
        <v>1</v>
      </c>
      <c r="EJ3" s="268"/>
      <c r="EK3" s="28"/>
      <c r="EL3" s="28"/>
      <c r="EM3" s="28"/>
      <c r="EN3" s="28"/>
      <c r="EO3" s="28"/>
      <c r="EP3" s="28"/>
      <c r="EQ3" s="28"/>
      <c r="ER3" s="29"/>
      <c r="ES3" s="267">
        <v>2</v>
      </c>
      <c r="ET3" s="268"/>
      <c r="EU3" s="28"/>
      <c r="EV3" s="28"/>
      <c r="EW3" s="28"/>
      <c r="EX3" s="28"/>
      <c r="EY3" s="28"/>
      <c r="EZ3" s="28"/>
      <c r="FA3" s="28"/>
      <c r="FB3" s="29"/>
      <c r="FC3" s="267">
        <v>3</v>
      </c>
      <c r="FD3" s="268"/>
      <c r="FE3" s="28"/>
      <c r="FF3" s="28"/>
      <c r="FG3" s="28"/>
      <c r="FH3" s="28"/>
      <c r="FI3" s="28"/>
      <c r="FJ3" s="28"/>
      <c r="FK3" s="28"/>
      <c r="FL3" s="29"/>
      <c r="FM3" s="267">
        <v>4</v>
      </c>
      <c r="FN3" s="268"/>
      <c r="FO3" s="28"/>
      <c r="FP3" s="28"/>
      <c r="FQ3" s="28"/>
      <c r="FR3" s="28"/>
      <c r="FS3" s="28"/>
      <c r="FT3" s="28"/>
      <c r="FU3" s="28"/>
      <c r="FV3" s="29"/>
      <c r="FW3" s="28"/>
      <c r="FX3" s="28"/>
      <c r="FY3" s="28"/>
      <c r="FZ3" s="28"/>
      <c r="GA3" s="28"/>
      <c r="GB3" s="28"/>
      <c r="GC3" s="28"/>
      <c r="GD3" s="28"/>
      <c r="GE3" s="28"/>
      <c r="GF3" s="28"/>
      <c r="GG3" s="267">
        <v>4</v>
      </c>
      <c r="GH3" s="268"/>
      <c r="GI3" s="28"/>
      <c r="GJ3" s="28"/>
      <c r="GK3" s="28"/>
      <c r="GL3" s="28"/>
      <c r="GM3" s="28"/>
      <c r="GN3" s="28"/>
      <c r="GO3" s="28"/>
      <c r="GP3" s="29"/>
      <c r="GQ3" s="346" t="s">
        <v>0</v>
      </c>
      <c r="GR3" s="346"/>
      <c r="GS3" s="346"/>
      <c r="GT3" s="346"/>
      <c r="GU3" s="346"/>
      <c r="GV3" s="346"/>
      <c r="GW3" s="346" t="s">
        <v>1</v>
      </c>
      <c r="GX3" s="346"/>
      <c r="GY3" s="346"/>
      <c r="GZ3" s="346"/>
      <c r="HA3" s="346"/>
      <c r="HB3" s="346"/>
      <c r="HC3" s="346" t="s">
        <v>2</v>
      </c>
      <c r="HD3" s="346"/>
      <c r="HE3" s="346"/>
      <c r="HF3" s="346"/>
      <c r="HG3" s="346"/>
      <c r="HH3" s="346"/>
      <c r="HI3" s="353" t="s">
        <v>3</v>
      </c>
      <c r="HJ3" s="353"/>
    </row>
    <row r="4" spans="1:227" ht="9.6" customHeight="1">
      <c r="B4" s="343"/>
      <c r="C4" s="344"/>
      <c r="D4" s="344"/>
      <c r="E4" s="344"/>
      <c r="F4" s="344"/>
      <c r="G4" s="344"/>
      <c r="H4" s="344"/>
      <c r="I4" s="345"/>
      <c r="J4" s="269"/>
      <c r="K4" s="270"/>
      <c r="L4" s="31"/>
      <c r="M4" s="31"/>
      <c r="N4" s="31"/>
      <c r="O4" s="31"/>
      <c r="P4" s="31"/>
      <c r="Q4" s="31"/>
      <c r="R4" s="31"/>
      <c r="S4" s="31"/>
      <c r="T4" s="32"/>
      <c r="U4" s="269"/>
      <c r="V4" s="270"/>
      <c r="W4" s="31"/>
      <c r="X4" s="31"/>
      <c r="Y4" s="31"/>
      <c r="Z4" s="31"/>
      <c r="AA4" s="31"/>
      <c r="AB4" s="31"/>
      <c r="AC4" s="31"/>
      <c r="AD4" s="31"/>
      <c r="AE4" s="32"/>
      <c r="AF4" s="269"/>
      <c r="AG4" s="270"/>
      <c r="AH4" s="31"/>
      <c r="AI4" s="31"/>
      <c r="AJ4" s="31"/>
      <c r="AK4" s="31"/>
      <c r="AL4" s="31"/>
      <c r="AM4" s="31"/>
      <c r="AN4" s="31"/>
      <c r="AO4" s="31"/>
      <c r="AP4" s="32"/>
      <c r="AQ4" s="269"/>
      <c r="AR4" s="270"/>
      <c r="AS4" s="31"/>
      <c r="AT4" s="31"/>
      <c r="AU4" s="31"/>
      <c r="AV4" s="31"/>
      <c r="AW4" s="31"/>
      <c r="AX4" s="31"/>
      <c r="AY4" s="31"/>
      <c r="AZ4" s="31"/>
      <c r="BA4" s="31"/>
      <c r="BB4" s="269"/>
      <c r="BC4" s="270"/>
      <c r="BD4" s="31"/>
      <c r="BE4" s="31"/>
      <c r="BF4" s="31"/>
      <c r="BG4" s="31"/>
      <c r="BH4" s="31"/>
      <c r="BI4" s="31"/>
      <c r="BJ4" s="31"/>
      <c r="BK4" s="31"/>
      <c r="BL4" s="31"/>
      <c r="BM4" s="269"/>
      <c r="BN4" s="270"/>
      <c r="BO4" s="31"/>
      <c r="BP4" s="31"/>
      <c r="BQ4" s="31"/>
      <c r="BR4" s="31"/>
      <c r="BS4" s="31"/>
      <c r="BT4" s="31"/>
      <c r="BU4" s="31"/>
      <c r="BV4" s="31"/>
      <c r="BW4" s="32"/>
      <c r="BX4" s="346"/>
      <c r="BY4" s="346"/>
      <c r="BZ4" s="346"/>
      <c r="CA4" s="346"/>
      <c r="CB4" s="346"/>
      <c r="CC4" s="346"/>
      <c r="CD4" s="346"/>
      <c r="CE4" s="346"/>
      <c r="CF4" s="346"/>
      <c r="CG4" s="346"/>
      <c r="CH4" s="346"/>
      <c r="CI4" s="346"/>
      <c r="CJ4" s="346"/>
      <c r="CK4" s="346"/>
      <c r="CL4" s="346"/>
      <c r="CM4" s="346"/>
      <c r="CN4" s="346"/>
      <c r="CO4" s="346"/>
      <c r="CP4" s="353"/>
      <c r="CQ4" s="353"/>
      <c r="CR4" s="2"/>
      <c r="CS4" s="2"/>
      <c r="CT4" s="2"/>
      <c r="CU4" s="2"/>
      <c r="CV4" s="2"/>
      <c r="CW4" s="2"/>
      <c r="CX4" s="2"/>
      <c r="CY4" s="2"/>
      <c r="CZ4" s="2"/>
      <c r="DA4" s="2"/>
      <c r="EA4" s="262"/>
      <c r="EB4" s="263"/>
      <c r="EC4" s="263"/>
      <c r="ED4" s="263"/>
      <c r="EE4" s="263"/>
      <c r="EF4" s="263"/>
      <c r="EG4" s="263"/>
      <c r="EH4" s="264"/>
      <c r="EI4" s="269"/>
      <c r="EJ4" s="270"/>
      <c r="EK4" s="31"/>
      <c r="EL4" s="31"/>
      <c r="EM4" s="31"/>
      <c r="EN4" s="31"/>
      <c r="EO4" s="31"/>
      <c r="EP4" s="31"/>
      <c r="EQ4" s="31"/>
      <c r="ER4" s="32"/>
      <c r="ES4" s="269"/>
      <c r="ET4" s="270"/>
      <c r="EU4" s="31"/>
      <c r="EV4" s="31"/>
      <c r="EW4" s="31"/>
      <c r="EX4" s="31"/>
      <c r="EY4" s="31"/>
      <c r="EZ4" s="31"/>
      <c r="FA4" s="31"/>
      <c r="FB4" s="32"/>
      <c r="FC4" s="269"/>
      <c r="FD4" s="270"/>
      <c r="FE4" s="31"/>
      <c r="FF4" s="31"/>
      <c r="FG4" s="31"/>
      <c r="FH4" s="31"/>
      <c r="FI4" s="31"/>
      <c r="FJ4" s="31"/>
      <c r="FK4" s="31"/>
      <c r="FL4" s="32"/>
      <c r="FM4" s="269"/>
      <c r="FN4" s="270"/>
      <c r="FO4" s="31"/>
      <c r="FP4" s="31"/>
      <c r="FQ4" s="31"/>
      <c r="FR4" s="31"/>
      <c r="FS4" s="31"/>
      <c r="FT4" s="31"/>
      <c r="FU4" s="31"/>
      <c r="FV4" s="32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269"/>
      <c r="GH4" s="270"/>
      <c r="GI4" s="31"/>
      <c r="GJ4" s="31"/>
      <c r="GK4" s="31"/>
      <c r="GL4" s="31"/>
      <c r="GM4" s="31"/>
      <c r="GN4" s="31"/>
      <c r="GO4" s="31"/>
      <c r="GP4" s="32"/>
      <c r="GQ4" s="346"/>
      <c r="GR4" s="346"/>
      <c r="GS4" s="346"/>
      <c r="GT4" s="346"/>
      <c r="GU4" s="346"/>
      <c r="GV4" s="346"/>
      <c r="GW4" s="346"/>
      <c r="GX4" s="346"/>
      <c r="GY4" s="346"/>
      <c r="GZ4" s="346"/>
      <c r="HA4" s="346"/>
      <c r="HB4" s="346"/>
      <c r="HC4" s="346"/>
      <c r="HD4" s="346"/>
      <c r="HE4" s="346"/>
      <c r="HF4" s="346"/>
      <c r="HG4" s="346"/>
      <c r="HH4" s="346"/>
      <c r="HI4" s="353"/>
      <c r="HJ4" s="353"/>
    </row>
    <row r="5" spans="1:227" ht="9.6" customHeight="1">
      <c r="B5" s="343"/>
      <c r="C5" s="344"/>
      <c r="D5" s="344"/>
      <c r="E5" s="344"/>
      <c r="F5" s="344"/>
      <c r="G5" s="344"/>
      <c r="H5" s="344"/>
      <c r="I5" s="345"/>
      <c r="J5" s="304" t="str">
        <f>B10</f>
        <v>ＳＯＬＥ</v>
      </c>
      <c r="K5" s="305"/>
      <c r="L5" s="305"/>
      <c r="M5" s="305"/>
      <c r="N5" s="305"/>
      <c r="O5" s="305"/>
      <c r="P5" s="305"/>
      <c r="Q5" s="305"/>
      <c r="R5" s="305"/>
      <c r="S5" s="305"/>
      <c r="T5" s="306"/>
      <c r="U5" s="304" t="str">
        <f>B18</f>
        <v>NBクラブ</v>
      </c>
      <c r="V5" s="305"/>
      <c r="W5" s="305"/>
      <c r="X5" s="305"/>
      <c r="Y5" s="305"/>
      <c r="Z5" s="305"/>
      <c r="AA5" s="305"/>
      <c r="AB5" s="305"/>
      <c r="AC5" s="305"/>
      <c r="AD5" s="305"/>
      <c r="AE5" s="306"/>
      <c r="AF5" s="304" t="str">
        <f>B26</f>
        <v>新川大五露</v>
      </c>
      <c r="AG5" s="305"/>
      <c r="AH5" s="305"/>
      <c r="AI5" s="305"/>
      <c r="AJ5" s="305"/>
      <c r="AK5" s="305"/>
      <c r="AL5" s="305"/>
      <c r="AM5" s="305"/>
      <c r="AN5" s="305"/>
      <c r="AO5" s="305"/>
      <c r="AP5" s="306"/>
      <c r="AQ5" s="304" t="str">
        <f>B34</f>
        <v>生一倶楽部</v>
      </c>
      <c r="AR5" s="305"/>
      <c r="AS5" s="305"/>
      <c r="AT5" s="305"/>
      <c r="AU5" s="305"/>
      <c r="AV5" s="305"/>
      <c r="AW5" s="305"/>
      <c r="AX5" s="305"/>
      <c r="AY5" s="305"/>
      <c r="AZ5" s="305"/>
      <c r="BA5" s="306"/>
      <c r="BB5" s="304" t="str">
        <f>B42</f>
        <v>ＳＯＬＥ・Ｇ</v>
      </c>
      <c r="BC5" s="305"/>
      <c r="BD5" s="305"/>
      <c r="BE5" s="305"/>
      <c r="BF5" s="305"/>
      <c r="BG5" s="305"/>
      <c r="BH5" s="305"/>
      <c r="BI5" s="305"/>
      <c r="BJ5" s="305"/>
      <c r="BK5" s="305"/>
      <c r="BL5" s="306"/>
      <c r="BM5" s="304" t="str">
        <f>B50</f>
        <v>Ｔ．Ｐｏｏｈ　Ｚ</v>
      </c>
      <c r="BN5" s="305"/>
      <c r="BO5" s="305"/>
      <c r="BP5" s="305"/>
      <c r="BQ5" s="305"/>
      <c r="BR5" s="305"/>
      <c r="BS5" s="305"/>
      <c r="BT5" s="305"/>
      <c r="BU5" s="305"/>
      <c r="BV5" s="305"/>
      <c r="BW5" s="306"/>
      <c r="BX5" s="346"/>
      <c r="BY5" s="346"/>
      <c r="BZ5" s="346"/>
      <c r="CA5" s="346"/>
      <c r="CB5" s="346"/>
      <c r="CC5" s="346"/>
      <c r="CD5" s="346"/>
      <c r="CE5" s="346"/>
      <c r="CF5" s="346"/>
      <c r="CG5" s="346"/>
      <c r="CH5" s="346"/>
      <c r="CI5" s="346"/>
      <c r="CJ5" s="346"/>
      <c r="CK5" s="346"/>
      <c r="CL5" s="346"/>
      <c r="CM5" s="346"/>
      <c r="CN5" s="346"/>
      <c r="CO5" s="346"/>
      <c r="CP5" s="353"/>
      <c r="CQ5" s="353"/>
      <c r="CR5" s="2"/>
      <c r="CS5" s="2"/>
      <c r="CT5" s="2"/>
      <c r="CU5" s="2"/>
      <c r="CV5" s="2"/>
      <c r="CW5" s="2"/>
      <c r="CX5" s="2"/>
      <c r="CY5" s="2"/>
      <c r="CZ5" s="2"/>
      <c r="DA5" s="2"/>
      <c r="EA5" s="262"/>
      <c r="EB5" s="263"/>
      <c r="EC5" s="263"/>
      <c r="ED5" s="263"/>
      <c r="EE5" s="263"/>
      <c r="EF5" s="263"/>
      <c r="EG5" s="263"/>
      <c r="EH5" s="264"/>
      <c r="EI5" s="304" t="str">
        <f>EA10</f>
        <v>ＳＯＬＥ</v>
      </c>
      <c r="EJ5" s="305"/>
      <c r="EK5" s="305"/>
      <c r="EL5" s="305"/>
      <c r="EM5" s="305"/>
      <c r="EN5" s="305"/>
      <c r="EO5" s="305"/>
      <c r="EP5" s="305"/>
      <c r="EQ5" s="305"/>
      <c r="ER5" s="306"/>
      <c r="ES5" s="304" t="str">
        <f>EA18</f>
        <v>NBクラブ</v>
      </c>
      <c r="ET5" s="305"/>
      <c r="EU5" s="305"/>
      <c r="EV5" s="305"/>
      <c r="EW5" s="305"/>
      <c r="EX5" s="305"/>
      <c r="EY5" s="305"/>
      <c r="EZ5" s="305"/>
      <c r="FA5" s="305"/>
      <c r="FB5" s="306"/>
      <c r="FC5" s="304" t="str">
        <f>EA26</f>
        <v>新川大五露</v>
      </c>
      <c r="FD5" s="305"/>
      <c r="FE5" s="305"/>
      <c r="FF5" s="305"/>
      <c r="FG5" s="305"/>
      <c r="FH5" s="305"/>
      <c r="FI5" s="305"/>
      <c r="FJ5" s="305"/>
      <c r="FK5" s="305"/>
      <c r="FL5" s="306"/>
      <c r="FM5" s="304">
        <f>EK26</f>
        <v>0</v>
      </c>
      <c r="FN5" s="305"/>
      <c r="FO5" s="305"/>
      <c r="FP5" s="305"/>
      <c r="FQ5" s="305"/>
      <c r="FR5" s="305"/>
      <c r="FS5" s="305"/>
      <c r="FT5" s="305"/>
      <c r="FU5" s="305"/>
      <c r="FV5" s="306"/>
      <c r="FW5" s="137"/>
      <c r="FX5" s="137"/>
      <c r="FY5" s="137"/>
      <c r="FZ5" s="137"/>
      <c r="GA5" s="137"/>
      <c r="GB5" s="137"/>
      <c r="GC5" s="137"/>
      <c r="GD5" s="137"/>
      <c r="GE5" s="137"/>
      <c r="GF5" s="137"/>
      <c r="GG5" s="304" t="str">
        <f>EA50</f>
        <v>Ｔ．Ｐｏｏｈ　Ｚ</v>
      </c>
      <c r="GH5" s="305"/>
      <c r="GI5" s="305"/>
      <c r="GJ5" s="305"/>
      <c r="GK5" s="305"/>
      <c r="GL5" s="305"/>
      <c r="GM5" s="305"/>
      <c r="GN5" s="305"/>
      <c r="GO5" s="305"/>
      <c r="GP5" s="306"/>
      <c r="GQ5" s="346"/>
      <c r="GR5" s="346"/>
      <c r="GS5" s="346"/>
      <c r="GT5" s="346"/>
      <c r="GU5" s="346"/>
      <c r="GV5" s="346"/>
      <c r="GW5" s="346"/>
      <c r="GX5" s="346"/>
      <c r="GY5" s="346"/>
      <c r="GZ5" s="346"/>
      <c r="HA5" s="346"/>
      <c r="HB5" s="346"/>
      <c r="HC5" s="346"/>
      <c r="HD5" s="346"/>
      <c r="HE5" s="346"/>
      <c r="HF5" s="346"/>
      <c r="HG5" s="346"/>
      <c r="HH5" s="346"/>
      <c r="HI5" s="353"/>
      <c r="HJ5" s="353"/>
    </row>
    <row r="6" spans="1:227" ht="9.6" customHeight="1">
      <c r="B6" s="347" t="s">
        <v>84</v>
      </c>
      <c r="C6" s="348"/>
      <c r="D6" s="348"/>
      <c r="E6" s="348"/>
      <c r="F6" s="348"/>
      <c r="G6" s="348"/>
      <c r="H6" s="348"/>
      <c r="I6" s="349"/>
      <c r="J6" s="304"/>
      <c r="K6" s="305"/>
      <c r="L6" s="305"/>
      <c r="M6" s="305"/>
      <c r="N6" s="305"/>
      <c r="O6" s="305"/>
      <c r="P6" s="305"/>
      <c r="Q6" s="305"/>
      <c r="R6" s="305"/>
      <c r="S6" s="305"/>
      <c r="T6" s="306"/>
      <c r="U6" s="304"/>
      <c r="V6" s="305"/>
      <c r="W6" s="305"/>
      <c r="X6" s="305"/>
      <c r="Y6" s="305"/>
      <c r="Z6" s="305"/>
      <c r="AA6" s="305"/>
      <c r="AB6" s="305"/>
      <c r="AC6" s="305"/>
      <c r="AD6" s="305"/>
      <c r="AE6" s="306"/>
      <c r="AF6" s="304"/>
      <c r="AG6" s="305"/>
      <c r="AH6" s="305"/>
      <c r="AI6" s="305"/>
      <c r="AJ6" s="305"/>
      <c r="AK6" s="305"/>
      <c r="AL6" s="305"/>
      <c r="AM6" s="305"/>
      <c r="AN6" s="305"/>
      <c r="AO6" s="305"/>
      <c r="AP6" s="306"/>
      <c r="AQ6" s="304"/>
      <c r="AR6" s="305"/>
      <c r="AS6" s="305"/>
      <c r="AT6" s="305"/>
      <c r="AU6" s="305"/>
      <c r="AV6" s="305"/>
      <c r="AW6" s="305"/>
      <c r="AX6" s="305"/>
      <c r="AY6" s="305"/>
      <c r="AZ6" s="305"/>
      <c r="BA6" s="306"/>
      <c r="BB6" s="304"/>
      <c r="BC6" s="305"/>
      <c r="BD6" s="305"/>
      <c r="BE6" s="305"/>
      <c r="BF6" s="305"/>
      <c r="BG6" s="305"/>
      <c r="BH6" s="305"/>
      <c r="BI6" s="305"/>
      <c r="BJ6" s="305"/>
      <c r="BK6" s="305"/>
      <c r="BL6" s="306"/>
      <c r="BM6" s="304"/>
      <c r="BN6" s="305"/>
      <c r="BO6" s="305"/>
      <c r="BP6" s="305"/>
      <c r="BQ6" s="305"/>
      <c r="BR6" s="305"/>
      <c r="BS6" s="305"/>
      <c r="BT6" s="305"/>
      <c r="BU6" s="305"/>
      <c r="BV6" s="305"/>
      <c r="BW6" s="306"/>
      <c r="BX6" s="346"/>
      <c r="BY6" s="346"/>
      <c r="BZ6" s="346"/>
      <c r="CA6" s="346"/>
      <c r="CB6" s="346"/>
      <c r="CC6" s="346"/>
      <c r="CD6" s="346"/>
      <c r="CE6" s="346"/>
      <c r="CF6" s="346"/>
      <c r="CG6" s="346"/>
      <c r="CH6" s="346"/>
      <c r="CI6" s="346"/>
      <c r="CJ6" s="346"/>
      <c r="CK6" s="346"/>
      <c r="CL6" s="346"/>
      <c r="CM6" s="346"/>
      <c r="CN6" s="346"/>
      <c r="CO6" s="346"/>
      <c r="CP6" s="353"/>
      <c r="CQ6" s="353"/>
      <c r="CR6" s="2"/>
      <c r="CS6" s="2"/>
      <c r="CT6" s="2"/>
      <c r="CU6" s="2"/>
      <c r="CV6" s="2"/>
      <c r="CW6" s="2"/>
      <c r="CX6" s="2"/>
      <c r="CY6" s="2"/>
      <c r="CZ6" s="2"/>
      <c r="DA6" s="2"/>
      <c r="EA6" s="262" t="s">
        <v>28</v>
      </c>
      <c r="EB6" s="263"/>
      <c r="EC6" s="263"/>
      <c r="ED6" s="263"/>
      <c r="EE6" s="263"/>
      <c r="EF6" s="263"/>
      <c r="EG6" s="263"/>
      <c r="EH6" s="264"/>
      <c r="EI6" s="304"/>
      <c r="EJ6" s="305"/>
      <c r="EK6" s="305"/>
      <c r="EL6" s="305"/>
      <c r="EM6" s="305"/>
      <c r="EN6" s="305"/>
      <c r="EO6" s="305"/>
      <c r="EP6" s="305"/>
      <c r="EQ6" s="305"/>
      <c r="ER6" s="306"/>
      <c r="ES6" s="304"/>
      <c r="ET6" s="305"/>
      <c r="EU6" s="305"/>
      <c r="EV6" s="305"/>
      <c r="EW6" s="305"/>
      <c r="EX6" s="305"/>
      <c r="EY6" s="305"/>
      <c r="EZ6" s="305"/>
      <c r="FA6" s="305"/>
      <c r="FB6" s="306"/>
      <c r="FC6" s="304"/>
      <c r="FD6" s="305"/>
      <c r="FE6" s="305"/>
      <c r="FF6" s="305"/>
      <c r="FG6" s="305"/>
      <c r="FH6" s="305"/>
      <c r="FI6" s="305"/>
      <c r="FJ6" s="305"/>
      <c r="FK6" s="305"/>
      <c r="FL6" s="306"/>
      <c r="FM6" s="304"/>
      <c r="FN6" s="305"/>
      <c r="FO6" s="305"/>
      <c r="FP6" s="305"/>
      <c r="FQ6" s="305"/>
      <c r="FR6" s="305"/>
      <c r="FS6" s="305"/>
      <c r="FT6" s="305"/>
      <c r="FU6" s="305"/>
      <c r="FV6" s="306"/>
      <c r="FW6" s="137"/>
      <c r="FX6" s="137"/>
      <c r="FY6" s="137"/>
      <c r="FZ6" s="137"/>
      <c r="GA6" s="137"/>
      <c r="GB6" s="137"/>
      <c r="GC6" s="137"/>
      <c r="GD6" s="137"/>
      <c r="GE6" s="137"/>
      <c r="GF6" s="137"/>
      <c r="GG6" s="304"/>
      <c r="GH6" s="305"/>
      <c r="GI6" s="305"/>
      <c r="GJ6" s="305"/>
      <c r="GK6" s="305"/>
      <c r="GL6" s="305"/>
      <c r="GM6" s="305"/>
      <c r="GN6" s="305"/>
      <c r="GO6" s="305"/>
      <c r="GP6" s="306"/>
      <c r="GQ6" s="346"/>
      <c r="GR6" s="346"/>
      <c r="GS6" s="346"/>
      <c r="GT6" s="346"/>
      <c r="GU6" s="346"/>
      <c r="GV6" s="346"/>
      <c r="GW6" s="346"/>
      <c r="GX6" s="346"/>
      <c r="GY6" s="346"/>
      <c r="GZ6" s="346"/>
      <c r="HA6" s="346"/>
      <c r="HB6" s="346"/>
      <c r="HC6" s="346"/>
      <c r="HD6" s="346"/>
      <c r="HE6" s="346"/>
      <c r="HF6" s="346"/>
      <c r="HG6" s="346"/>
      <c r="HH6" s="346"/>
      <c r="HI6" s="353"/>
      <c r="HJ6" s="353"/>
    </row>
    <row r="7" spans="1:227" ht="9.6" customHeight="1">
      <c r="B7" s="350"/>
      <c r="C7" s="351"/>
      <c r="D7" s="351"/>
      <c r="E7" s="351"/>
      <c r="F7" s="351"/>
      <c r="G7" s="351"/>
      <c r="H7" s="351"/>
      <c r="I7" s="352"/>
      <c r="J7" s="307"/>
      <c r="K7" s="308"/>
      <c r="L7" s="308"/>
      <c r="M7" s="308"/>
      <c r="N7" s="308"/>
      <c r="O7" s="308"/>
      <c r="P7" s="308"/>
      <c r="Q7" s="308"/>
      <c r="R7" s="308"/>
      <c r="S7" s="308"/>
      <c r="T7" s="309"/>
      <c r="U7" s="307"/>
      <c r="V7" s="308"/>
      <c r="W7" s="308"/>
      <c r="X7" s="308"/>
      <c r="Y7" s="308"/>
      <c r="Z7" s="308"/>
      <c r="AA7" s="308"/>
      <c r="AB7" s="308"/>
      <c r="AC7" s="308"/>
      <c r="AD7" s="308"/>
      <c r="AE7" s="309"/>
      <c r="AF7" s="307"/>
      <c r="AG7" s="308"/>
      <c r="AH7" s="308"/>
      <c r="AI7" s="308"/>
      <c r="AJ7" s="308"/>
      <c r="AK7" s="308"/>
      <c r="AL7" s="308"/>
      <c r="AM7" s="308"/>
      <c r="AN7" s="308"/>
      <c r="AO7" s="308"/>
      <c r="AP7" s="309"/>
      <c r="AQ7" s="307"/>
      <c r="AR7" s="308"/>
      <c r="AS7" s="308"/>
      <c r="AT7" s="308"/>
      <c r="AU7" s="308"/>
      <c r="AV7" s="308"/>
      <c r="AW7" s="308"/>
      <c r="AX7" s="308"/>
      <c r="AY7" s="308"/>
      <c r="AZ7" s="308"/>
      <c r="BA7" s="309"/>
      <c r="BB7" s="307"/>
      <c r="BC7" s="308"/>
      <c r="BD7" s="308"/>
      <c r="BE7" s="308"/>
      <c r="BF7" s="308"/>
      <c r="BG7" s="308"/>
      <c r="BH7" s="308"/>
      <c r="BI7" s="308"/>
      <c r="BJ7" s="308"/>
      <c r="BK7" s="308"/>
      <c r="BL7" s="309"/>
      <c r="BM7" s="307"/>
      <c r="BN7" s="308"/>
      <c r="BO7" s="308"/>
      <c r="BP7" s="308"/>
      <c r="BQ7" s="308"/>
      <c r="BR7" s="308"/>
      <c r="BS7" s="308"/>
      <c r="BT7" s="308"/>
      <c r="BU7" s="308"/>
      <c r="BV7" s="308"/>
      <c r="BW7" s="309"/>
      <c r="BX7" s="346"/>
      <c r="BY7" s="346"/>
      <c r="BZ7" s="346"/>
      <c r="CA7" s="346"/>
      <c r="CB7" s="346"/>
      <c r="CC7" s="346"/>
      <c r="CD7" s="346"/>
      <c r="CE7" s="346"/>
      <c r="CF7" s="346"/>
      <c r="CG7" s="346"/>
      <c r="CH7" s="346"/>
      <c r="CI7" s="346"/>
      <c r="CJ7" s="346"/>
      <c r="CK7" s="346"/>
      <c r="CL7" s="346"/>
      <c r="CM7" s="346"/>
      <c r="CN7" s="346"/>
      <c r="CO7" s="346"/>
      <c r="CP7" s="353"/>
      <c r="CQ7" s="353"/>
      <c r="CR7" s="2"/>
      <c r="CS7" s="2"/>
      <c r="CT7" s="2"/>
      <c r="CU7" s="2"/>
      <c r="CV7" s="2"/>
      <c r="CW7" s="2"/>
      <c r="CX7" s="2"/>
      <c r="CY7" s="2"/>
      <c r="CZ7" s="2"/>
      <c r="DA7" s="2"/>
      <c r="EA7" s="354"/>
      <c r="EB7" s="355"/>
      <c r="EC7" s="355"/>
      <c r="ED7" s="355"/>
      <c r="EE7" s="355"/>
      <c r="EF7" s="355"/>
      <c r="EG7" s="355"/>
      <c r="EH7" s="356"/>
      <c r="EI7" s="307"/>
      <c r="EJ7" s="308"/>
      <c r="EK7" s="308"/>
      <c r="EL7" s="308"/>
      <c r="EM7" s="308"/>
      <c r="EN7" s="308"/>
      <c r="EO7" s="308"/>
      <c r="EP7" s="308"/>
      <c r="EQ7" s="308"/>
      <c r="ER7" s="309"/>
      <c r="ES7" s="307"/>
      <c r="ET7" s="308"/>
      <c r="EU7" s="308"/>
      <c r="EV7" s="308"/>
      <c r="EW7" s="308"/>
      <c r="EX7" s="308"/>
      <c r="EY7" s="308"/>
      <c r="EZ7" s="308"/>
      <c r="FA7" s="308"/>
      <c r="FB7" s="309"/>
      <c r="FC7" s="307"/>
      <c r="FD7" s="308"/>
      <c r="FE7" s="308"/>
      <c r="FF7" s="308"/>
      <c r="FG7" s="308"/>
      <c r="FH7" s="308"/>
      <c r="FI7" s="308"/>
      <c r="FJ7" s="308"/>
      <c r="FK7" s="308"/>
      <c r="FL7" s="309"/>
      <c r="FM7" s="307"/>
      <c r="FN7" s="308"/>
      <c r="FO7" s="308"/>
      <c r="FP7" s="308"/>
      <c r="FQ7" s="308"/>
      <c r="FR7" s="308"/>
      <c r="FS7" s="308"/>
      <c r="FT7" s="308"/>
      <c r="FU7" s="308"/>
      <c r="FV7" s="309"/>
      <c r="FW7" s="138"/>
      <c r="FX7" s="138"/>
      <c r="FY7" s="138"/>
      <c r="FZ7" s="138"/>
      <c r="GA7" s="138"/>
      <c r="GB7" s="138"/>
      <c r="GC7" s="138"/>
      <c r="GD7" s="138"/>
      <c r="GE7" s="138"/>
      <c r="GF7" s="138"/>
      <c r="GG7" s="307"/>
      <c r="GH7" s="308"/>
      <c r="GI7" s="308"/>
      <c r="GJ7" s="308"/>
      <c r="GK7" s="308"/>
      <c r="GL7" s="308"/>
      <c r="GM7" s="308"/>
      <c r="GN7" s="308"/>
      <c r="GO7" s="308"/>
      <c r="GP7" s="309"/>
      <c r="GQ7" s="346"/>
      <c r="GR7" s="346"/>
      <c r="GS7" s="346"/>
      <c r="GT7" s="346"/>
      <c r="GU7" s="346"/>
      <c r="GV7" s="346"/>
      <c r="GW7" s="346"/>
      <c r="GX7" s="346"/>
      <c r="GY7" s="346"/>
      <c r="GZ7" s="346"/>
      <c r="HA7" s="346"/>
      <c r="HB7" s="346"/>
      <c r="HC7" s="346"/>
      <c r="HD7" s="346"/>
      <c r="HE7" s="346"/>
      <c r="HF7" s="346"/>
      <c r="HG7" s="346"/>
      <c r="HH7" s="346"/>
      <c r="HI7" s="353"/>
      <c r="HJ7" s="353"/>
    </row>
    <row r="8" spans="1:227" ht="9.6" customHeight="1">
      <c r="B8" s="331">
        <v>1</v>
      </c>
      <c r="C8" s="332"/>
      <c r="D8" s="36"/>
      <c r="E8" s="36"/>
      <c r="F8" s="36"/>
      <c r="G8" s="36"/>
      <c r="H8" s="36"/>
      <c r="I8" s="37"/>
      <c r="J8" s="313"/>
      <c r="K8" s="314"/>
      <c r="L8" s="314"/>
      <c r="M8" s="314"/>
      <c r="N8" s="314"/>
      <c r="O8" s="314"/>
      <c r="P8" s="314"/>
      <c r="Q8" s="314"/>
      <c r="R8" s="314"/>
      <c r="S8" s="314"/>
      <c r="T8" s="315"/>
      <c r="U8" s="9"/>
      <c r="V8" s="9"/>
      <c r="W8" s="9"/>
      <c r="X8" s="9"/>
      <c r="Y8" s="9"/>
      <c r="Z8" s="9"/>
      <c r="AA8" s="9"/>
      <c r="AB8" s="9"/>
      <c r="AC8" s="9"/>
      <c r="AD8" s="336" t="s">
        <v>97</v>
      </c>
      <c r="AE8" s="337"/>
      <c r="AF8" s="13"/>
      <c r="AG8" s="9"/>
      <c r="AH8" s="9"/>
      <c r="AI8" s="9"/>
      <c r="AJ8" s="9"/>
      <c r="AK8" s="9"/>
      <c r="AL8" s="9"/>
      <c r="AM8" s="9"/>
      <c r="AN8" s="9"/>
      <c r="AO8" s="336" t="s">
        <v>101</v>
      </c>
      <c r="AP8" s="337"/>
      <c r="AQ8" s="13"/>
      <c r="AR8" s="9"/>
      <c r="AS8" s="9"/>
      <c r="AT8" s="9"/>
      <c r="AU8" s="9"/>
      <c r="AV8" s="9"/>
      <c r="AW8" s="9"/>
      <c r="AX8" s="9"/>
      <c r="AY8" s="9"/>
      <c r="AZ8" s="336" t="s">
        <v>94</v>
      </c>
      <c r="BA8" s="337"/>
      <c r="BB8" s="13"/>
      <c r="BC8" s="9"/>
      <c r="BD8" s="9"/>
      <c r="BE8" s="9"/>
      <c r="BF8" s="9"/>
      <c r="BG8" s="9"/>
      <c r="BH8" s="9"/>
      <c r="BI8" s="9"/>
      <c r="BJ8" s="9"/>
      <c r="BK8" s="336" t="s">
        <v>98</v>
      </c>
      <c r="BL8" s="337"/>
      <c r="BM8" s="13"/>
      <c r="BN8" s="9"/>
      <c r="BO8" s="9"/>
      <c r="BP8" s="9"/>
      <c r="BQ8" s="9"/>
      <c r="BR8" s="9"/>
      <c r="BS8" s="9"/>
      <c r="BT8" s="9"/>
      <c r="BU8" s="9"/>
      <c r="BV8" s="336" t="s">
        <v>90</v>
      </c>
      <c r="BW8" s="337"/>
      <c r="BX8" s="259"/>
      <c r="BY8" s="260"/>
      <c r="BZ8" s="260"/>
      <c r="CA8" s="260"/>
      <c r="CB8" s="260"/>
      <c r="CC8" s="261"/>
      <c r="CD8" s="259"/>
      <c r="CE8" s="260"/>
      <c r="CF8" s="260"/>
      <c r="CG8" s="260"/>
      <c r="CH8" s="260"/>
      <c r="CI8" s="261"/>
      <c r="CJ8" s="259"/>
      <c r="CK8" s="260"/>
      <c r="CL8" s="260"/>
      <c r="CM8" s="260"/>
      <c r="CN8" s="260"/>
      <c r="CO8" s="261"/>
      <c r="CP8" s="266">
        <f>HI8</f>
        <v>4</v>
      </c>
      <c r="CQ8" s="266"/>
      <c r="CR8" s="2"/>
      <c r="CS8" s="2"/>
      <c r="CT8" s="2"/>
      <c r="CU8" s="2"/>
      <c r="CV8" s="2"/>
      <c r="CW8" s="2"/>
      <c r="CX8" s="2"/>
      <c r="CY8" s="2"/>
      <c r="CZ8" s="2"/>
      <c r="DA8" s="2"/>
      <c r="EA8" s="267">
        <v>1</v>
      </c>
      <c r="EB8" s="268"/>
      <c r="EC8" s="28"/>
      <c r="ED8" s="28"/>
      <c r="EE8" s="28"/>
      <c r="EF8" s="28"/>
      <c r="EG8" s="28"/>
      <c r="EH8" s="29"/>
      <c r="EI8" s="313"/>
      <c r="EJ8" s="314"/>
      <c r="EK8" s="314"/>
      <c r="EL8" s="314"/>
      <c r="EM8" s="314"/>
      <c r="EN8" s="314"/>
      <c r="EO8" s="314"/>
      <c r="EP8" s="314"/>
      <c r="EQ8" s="314"/>
      <c r="ER8" s="315"/>
      <c r="ES8" s="9"/>
      <c r="ET8" s="9"/>
      <c r="EU8" s="9"/>
      <c r="EV8" s="9"/>
      <c r="EW8" s="9"/>
      <c r="EX8" s="9"/>
      <c r="EY8" s="9"/>
      <c r="EZ8" s="9"/>
      <c r="FA8" s="9"/>
      <c r="FB8" s="10"/>
      <c r="FC8" s="13"/>
      <c r="FD8" s="9"/>
      <c r="FE8" s="9"/>
      <c r="FF8" s="9"/>
      <c r="FG8" s="9"/>
      <c r="FH8" s="9"/>
      <c r="FI8" s="9"/>
      <c r="FJ8" s="9"/>
      <c r="FK8" s="9"/>
      <c r="FL8" s="10"/>
      <c r="FM8" s="13"/>
      <c r="FN8" s="9"/>
      <c r="FO8" s="9"/>
      <c r="FP8" s="9"/>
      <c r="FQ8" s="9"/>
      <c r="FR8" s="9"/>
      <c r="FS8" s="9"/>
      <c r="FT8" s="9"/>
      <c r="FU8" s="9"/>
      <c r="FV8" s="10"/>
      <c r="FW8" s="13"/>
      <c r="FX8" s="9"/>
      <c r="FY8" s="9"/>
      <c r="FZ8" s="9"/>
      <c r="GA8" s="9"/>
      <c r="GB8" s="9"/>
      <c r="GC8" s="9"/>
      <c r="GD8" s="9"/>
      <c r="GE8" s="9"/>
      <c r="GF8" s="10"/>
      <c r="GG8" s="13"/>
      <c r="GH8" s="9"/>
      <c r="GI8" s="9"/>
      <c r="GJ8" s="9"/>
      <c r="GK8" s="9"/>
      <c r="GL8" s="9"/>
      <c r="GM8" s="9"/>
      <c r="GN8" s="9"/>
      <c r="GO8" s="9"/>
      <c r="GP8" s="10"/>
      <c r="GQ8" s="45">
        <f>COUNTIF(ES10,"=2")</f>
        <v>0</v>
      </c>
      <c r="GR8" s="46">
        <f>COUNTIF(FC10,"=2")</f>
        <v>0</v>
      </c>
      <c r="GS8" s="46">
        <f>COUNTIF(FM10,"=2")</f>
        <v>1</v>
      </c>
      <c r="GT8" s="46">
        <f>COUNTIF(FW10,"=2")</f>
        <v>1</v>
      </c>
      <c r="GU8" s="46">
        <f>COUNTIF(GG10,"=2")</f>
        <v>0</v>
      </c>
      <c r="GV8" s="6"/>
      <c r="GW8" s="3"/>
      <c r="GX8" s="8"/>
      <c r="GY8" s="8"/>
      <c r="GZ8" s="8"/>
      <c r="HA8" s="8"/>
      <c r="HB8" s="6"/>
      <c r="HC8" s="47">
        <f>SUM(X9:Y14)</f>
        <v>15</v>
      </c>
      <c r="HD8" s="47">
        <f>SUM(AI9:AJ14)</f>
        <v>35</v>
      </c>
      <c r="HE8" s="47">
        <f>SUM(AT9:AU14)</f>
        <v>30</v>
      </c>
      <c r="HF8" s="2">
        <f>SUM(BE9:BF14)</f>
        <v>31</v>
      </c>
      <c r="HG8" s="2">
        <f>SUM(BP9:BQ14)</f>
        <v>22</v>
      </c>
      <c r="HH8" s="2"/>
      <c r="HI8" s="257">
        <f>HP26</f>
        <v>4</v>
      </c>
      <c r="HJ8" s="257"/>
      <c r="HL8" s="2"/>
      <c r="HM8" s="2"/>
      <c r="HN8" s="254" t="s">
        <v>0</v>
      </c>
      <c r="HO8" s="48">
        <f>GQ14*1000</f>
        <v>666.66666666666663</v>
      </c>
      <c r="HP8" s="49">
        <f t="shared" ref="HP8:HP13" si="0">RANK(HO8,$HO$8:$HO$13)</f>
        <v>4</v>
      </c>
      <c r="HQ8" s="27"/>
      <c r="HR8" s="57"/>
      <c r="HS8" s="58"/>
    </row>
    <row r="9" spans="1:227" ht="9.6" customHeight="1">
      <c r="B9" s="333"/>
      <c r="C9" s="334"/>
      <c r="D9" s="38"/>
      <c r="E9" s="38"/>
      <c r="F9" s="38"/>
      <c r="G9" s="38"/>
      <c r="H9" s="38"/>
      <c r="I9" s="39"/>
      <c r="J9" s="316"/>
      <c r="K9" s="317"/>
      <c r="L9" s="317"/>
      <c r="M9" s="317"/>
      <c r="N9" s="317"/>
      <c r="O9" s="317"/>
      <c r="P9" s="317"/>
      <c r="Q9" s="317"/>
      <c r="R9" s="317"/>
      <c r="S9" s="317"/>
      <c r="T9" s="318"/>
      <c r="U9" s="9"/>
      <c r="V9" s="9"/>
      <c r="W9" s="11"/>
      <c r="X9" s="251">
        <v>10</v>
      </c>
      <c r="Y9" s="251"/>
      <c r="Z9" s="251" t="s">
        <v>30</v>
      </c>
      <c r="AA9" s="251">
        <v>15</v>
      </c>
      <c r="AB9" s="251"/>
      <c r="AC9" s="12"/>
      <c r="AD9" s="338"/>
      <c r="AE9" s="339"/>
      <c r="AF9" s="13"/>
      <c r="AG9" s="9"/>
      <c r="AH9" s="11"/>
      <c r="AI9" s="251">
        <v>7</v>
      </c>
      <c r="AJ9" s="251"/>
      <c r="AK9" s="251" t="s">
        <v>30</v>
      </c>
      <c r="AL9" s="251">
        <v>15</v>
      </c>
      <c r="AM9" s="251"/>
      <c r="AN9" s="12"/>
      <c r="AO9" s="338"/>
      <c r="AP9" s="339"/>
      <c r="AQ9" s="13"/>
      <c r="AR9" s="9"/>
      <c r="AS9" s="11"/>
      <c r="AT9" s="251">
        <v>15</v>
      </c>
      <c r="AU9" s="251"/>
      <c r="AV9" s="251" t="s">
        <v>30</v>
      </c>
      <c r="AW9" s="251">
        <v>11</v>
      </c>
      <c r="AX9" s="251"/>
      <c r="AY9" s="12"/>
      <c r="AZ9" s="338"/>
      <c r="BA9" s="339"/>
      <c r="BB9" s="13"/>
      <c r="BC9" s="9"/>
      <c r="BD9" s="11"/>
      <c r="BE9" s="251">
        <v>15</v>
      </c>
      <c r="BF9" s="251"/>
      <c r="BG9" s="251" t="s">
        <v>30</v>
      </c>
      <c r="BH9" s="251">
        <v>9</v>
      </c>
      <c r="BI9" s="251"/>
      <c r="BJ9" s="12"/>
      <c r="BK9" s="338"/>
      <c r="BL9" s="339"/>
      <c r="BM9" s="13"/>
      <c r="BN9" s="9"/>
      <c r="BO9" s="11"/>
      <c r="BP9" s="251">
        <v>10</v>
      </c>
      <c r="BQ9" s="251"/>
      <c r="BR9" s="251" t="s">
        <v>30</v>
      </c>
      <c r="BS9" s="251">
        <v>15</v>
      </c>
      <c r="BT9" s="251"/>
      <c r="BU9" s="12"/>
      <c r="BV9" s="338"/>
      <c r="BW9" s="339"/>
      <c r="BX9" s="262"/>
      <c r="BY9" s="263"/>
      <c r="BZ9" s="263"/>
      <c r="CA9" s="263"/>
      <c r="CB9" s="263"/>
      <c r="CC9" s="264"/>
      <c r="CD9" s="262"/>
      <c r="CE9" s="263"/>
      <c r="CF9" s="263"/>
      <c r="CG9" s="263"/>
      <c r="CH9" s="263"/>
      <c r="CI9" s="264"/>
      <c r="CJ9" s="262"/>
      <c r="CK9" s="265"/>
      <c r="CL9" s="265"/>
      <c r="CM9" s="265"/>
      <c r="CN9" s="265"/>
      <c r="CO9" s="264"/>
      <c r="CP9" s="266"/>
      <c r="CQ9" s="266"/>
      <c r="CR9" s="2"/>
      <c r="CS9" s="2"/>
      <c r="CT9" s="2"/>
      <c r="CU9" s="2"/>
      <c r="CV9" s="2"/>
      <c r="CW9" s="2"/>
      <c r="CX9" s="2"/>
      <c r="CY9" s="2"/>
      <c r="CZ9" s="2"/>
      <c r="DA9" s="2"/>
      <c r="EA9" s="269"/>
      <c r="EB9" s="270"/>
      <c r="EC9" s="31"/>
      <c r="ED9" s="31"/>
      <c r="EE9" s="31"/>
      <c r="EF9" s="31"/>
      <c r="EG9" s="31"/>
      <c r="EH9" s="32"/>
      <c r="EI9" s="316"/>
      <c r="EJ9" s="317"/>
      <c r="EK9" s="317"/>
      <c r="EL9" s="317"/>
      <c r="EM9" s="317"/>
      <c r="EN9" s="317"/>
      <c r="EO9" s="317"/>
      <c r="EP9" s="317"/>
      <c r="EQ9" s="317"/>
      <c r="ER9" s="318"/>
      <c r="ES9" s="9"/>
      <c r="ET9" s="9"/>
      <c r="EU9" s="11"/>
      <c r="EV9" s="258" t="str">
        <f>IF(X9&gt;AA9,"1",IF(X9&lt;AA9,"0"))</f>
        <v>0</v>
      </c>
      <c r="EW9" s="258"/>
      <c r="EX9" s="258" t="str">
        <f>IF(X9&lt;AA9,"1",IF(X9&gt;AA9,"0"))</f>
        <v>1</v>
      </c>
      <c r="EY9" s="258"/>
      <c r="EZ9" s="12"/>
      <c r="FA9" s="9"/>
      <c r="FB9" s="10"/>
      <c r="FC9" s="13"/>
      <c r="FD9" s="9"/>
      <c r="FE9" s="11"/>
      <c r="FF9" s="258" t="str">
        <f>IF(AI9&gt;AL9,"1",IF(AI9&lt;AL9,"0"))</f>
        <v>0</v>
      </c>
      <c r="FG9" s="258"/>
      <c r="FH9" s="258" t="str">
        <f>IF(AI9&lt;AL9,"1",IF(AI9&gt;AL9,"0"))</f>
        <v>1</v>
      </c>
      <c r="FI9" s="258"/>
      <c r="FJ9" s="12"/>
      <c r="FK9" s="9"/>
      <c r="FL9" s="10"/>
      <c r="FM9" s="13"/>
      <c r="FN9" s="9"/>
      <c r="FO9" s="11"/>
      <c r="FP9" s="258" t="str">
        <f>IF(AT9&gt;AW9,"1",IF(AT9&lt;AW9,"0"))</f>
        <v>1</v>
      </c>
      <c r="FQ9" s="258"/>
      <c r="FR9" s="258" t="str">
        <f>IF(AT9&lt;AW9,"1",IF(AT9&gt;AW9,"0"))</f>
        <v>0</v>
      </c>
      <c r="FS9" s="258"/>
      <c r="FT9" s="12"/>
      <c r="FU9" s="9"/>
      <c r="FV9" s="10"/>
      <c r="FW9" s="13"/>
      <c r="FX9" s="9"/>
      <c r="FY9" s="11"/>
      <c r="FZ9" s="258" t="str">
        <f>IF(BE9&gt;BH9,"1",IF(BE9&lt;BH9,"0"))</f>
        <v>1</v>
      </c>
      <c r="GA9" s="258"/>
      <c r="GB9" s="258" t="str">
        <f>IF(BE9&lt;BH9,"1",IF(BE9&gt;BH9,"0"))</f>
        <v>0</v>
      </c>
      <c r="GC9" s="258"/>
      <c r="GD9" s="12"/>
      <c r="GE9" s="9"/>
      <c r="GF9" s="10"/>
      <c r="GG9" s="13"/>
      <c r="GH9" s="9"/>
      <c r="GI9" s="11"/>
      <c r="GJ9" s="258" t="str">
        <f>IF(BP9&gt;BS9,"1",IF(BP9&lt;BS9,"0"))</f>
        <v>0</v>
      </c>
      <c r="GK9" s="258"/>
      <c r="GL9" s="258" t="str">
        <f>IF(BP9&lt;BS9,"1",IF(BP9&gt;BS9,"0"))</f>
        <v>1</v>
      </c>
      <c r="GM9" s="258"/>
      <c r="GN9" s="12"/>
      <c r="GO9" s="9"/>
      <c r="GP9" s="10"/>
      <c r="GQ9" s="4"/>
      <c r="GR9" s="50">
        <f>COUNTIF(FA10,"=2")</f>
        <v>1</v>
      </c>
      <c r="GS9" s="50">
        <f>COUNTIF(FK10,"=2")</f>
        <v>1</v>
      </c>
      <c r="GT9" s="50">
        <f>COUNTIF(FU10,"=2")</f>
        <v>0</v>
      </c>
      <c r="GU9" s="50">
        <f>COUNTIF(GE10,"=2")</f>
        <v>0</v>
      </c>
      <c r="GV9" s="51">
        <f>COUNTIF(GO10,"=2")</f>
        <v>1</v>
      </c>
      <c r="GW9" s="4"/>
      <c r="GX9" s="5"/>
      <c r="GY9" s="5"/>
      <c r="GZ9" s="5"/>
      <c r="HA9" s="5"/>
      <c r="HB9" s="7"/>
      <c r="HC9" s="2"/>
      <c r="HD9" s="2">
        <f>SUM(AA9:AB14)</f>
        <v>30</v>
      </c>
      <c r="HE9" s="2">
        <f>SUM(AL9:AM14)</f>
        <v>43</v>
      </c>
      <c r="HF9" s="47">
        <f>SUM(AW9:AX14)</f>
        <v>22</v>
      </c>
      <c r="HG9" s="47">
        <f>SUM(BH9:BI14)</f>
        <v>23</v>
      </c>
      <c r="HH9" s="47">
        <f>SUM(BS9:BT14)</f>
        <v>30</v>
      </c>
      <c r="HI9" s="257"/>
      <c r="HJ9" s="257"/>
      <c r="HL9" s="2"/>
      <c r="HM9" s="2"/>
      <c r="HN9" s="254"/>
      <c r="HO9" s="48">
        <f>GQ22*1000</f>
        <v>5000</v>
      </c>
      <c r="HP9" s="49">
        <f t="shared" si="0"/>
        <v>1</v>
      </c>
      <c r="HQ9" s="27"/>
      <c r="HR9" s="57"/>
      <c r="HS9" s="58"/>
    </row>
    <row r="10" spans="1:227" ht="9.6" customHeight="1">
      <c r="B10" s="357" t="s">
        <v>88</v>
      </c>
      <c r="C10" s="358"/>
      <c r="D10" s="358"/>
      <c r="E10" s="358"/>
      <c r="F10" s="358"/>
      <c r="G10" s="358"/>
      <c r="H10" s="358"/>
      <c r="I10" s="359"/>
      <c r="J10" s="316"/>
      <c r="K10" s="317"/>
      <c r="L10" s="317"/>
      <c r="M10" s="317"/>
      <c r="N10" s="317"/>
      <c r="O10" s="317"/>
      <c r="P10" s="317"/>
      <c r="Q10" s="317"/>
      <c r="R10" s="317"/>
      <c r="S10" s="317"/>
      <c r="T10" s="318"/>
      <c r="U10" s="258">
        <f>ES10</f>
        <v>0</v>
      </c>
      <c r="V10" s="253"/>
      <c r="W10" s="13"/>
      <c r="X10" s="251"/>
      <c r="Y10" s="251"/>
      <c r="Z10" s="251"/>
      <c r="AA10" s="251"/>
      <c r="AB10" s="251"/>
      <c r="AC10" s="10"/>
      <c r="AD10" s="252">
        <f>FA10</f>
        <v>2</v>
      </c>
      <c r="AE10" s="253"/>
      <c r="AF10" s="252">
        <f>FC10</f>
        <v>1</v>
      </c>
      <c r="AG10" s="253"/>
      <c r="AH10" s="13"/>
      <c r="AI10" s="251"/>
      <c r="AJ10" s="251"/>
      <c r="AK10" s="251"/>
      <c r="AL10" s="251"/>
      <c r="AM10" s="251"/>
      <c r="AN10" s="10"/>
      <c r="AO10" s="252">
        <f>FK10</f>
        <v>2</v>
      </c>
      <c r="AP10" s="253"/>
      <c r="AQ10" s="252">
        <f>FM10</f>
        <v>2</v>
      </c>
      <c r="AR10" s="253"/>
      <c r="AS10" s="13"/>
      <c r="AT10" s="251"/>
      <c r="AU10" s="251"/>
      <c r="AV10" s="251"/>
      <c r="AW10" s="251"/>
      <c r="AX10" s="251"/>
      <c r="AY10" s="10"/>
      <c r="AZ10" s="252">
        <f>FU10</f>
        <v>0</v>
      </c>
      <c r="BA10" s="253"/>
      <c r="BB10" s="252">
        <f>FW10</f>
        <v>2</v>
      </c>
      <c r="BC10" s="253"/>
      <c r="BD10" s="13"/>
      <c r="BE10" s="251"/>
      <c r="BF10" s="251"/>
      <c r="BG10" s="251"/>
      <c r="BH10" s="251"/>
      <c r="BI10" s="251"/>
      <c r="BJ10" s="10"/>
      <c r="BK10" s="252">
        <f>GE10</f>
        <v>0</v>
      </c>
      <c r="BL10" s="253"/>
      <c r="BM10" s="252">
        <f>GG10</f>
        <v>0</v>
      </c>
      <c r="BN10" s="253"/>
      <c r="BO10" s="13"/>
      <c r="BP10" s="251"/>
      <c r="BQ10" s="251"/>
      <c r="BR10" s="251"/>
      <c r="BS10" s="251"/>
      <c r="BT10" s="251"/>
      <c r="BU10" s="10"/>
      <c r="BV10" s="252">
        <f>GO10</f>
        <v>2</v>
      </c>
      <c r="BW10" s="253"/>
      <c r="BX10" s="298">
        <f>GQ10</f>
        <v>2</v>
      </c>
      <c r="BY10" s="295"/>
      <c r="BZ10" s="283"/>
      <c r="CA10" s="283"/>
      <c r="CB10" s="295">
        <f>GU10</f>
        <v>3</v>
      </c>
      <c r="CC10" s="296"/>
      <c r="CD10" s="298">
        <f>GW10</f>
        <v>5</v>
      </c>
      <c r="CE10" s="295"/>
      <c r="CF10" s="283"/>
      <c r="CG10" s="283"/>
      <c r="CH10" s="295">
        <f>HA10</f>
        <v>6</v>
      </c>
      <c r="CI10" s="296"/>
      <c r="CJ10" s="297">
        <f>HC10</f>
        <v>133</v>
      </c>
      <c r="CK10" s="255"/>
      <c r="CL10" s="283"/>
      <c r="CM10" s="283"/>
      <c r="CN10" s="255">
        <f>HG10</f>
        <v>148</v>
      </c>
      <c r="CO10" s="256"/>
      <c r="CP10" s="266"/>
      <c r="CQ10" s="266"/>
      <c r="CR10" s="2"/>
      <c r="CS10" s="2"/>
      <c r="CT10" s="2"/>
      <c r="CU10" s="2"/>
      <c r="CV10" s="2"/>
      <c r="CW10" s="2"/>
      <c r="CX10" s="2"/>
      <c r="CY10" s="2"/>
      <c r="CZ10" s="2"/>
      <c r="DA10" s="2"/>
      <c r="EA10" s="301" t="str">
        <f>B10</f>
        <v>ＳＯＬＥ</v>
      </c>
      <c r="EB10" s="302"/>
      <c r="EC10" s="302"/>
      <c r="ED10" s="302"/>
      <c r="EE10" s="302"/>
      <c r="EF10" s="302"/>
      <c r="EG10" s="302"/>
      <c r="EH10" s="303"/>
      <c r="EI10" s="316"/>
      <c r="EJ10" s="317"/>
      <c r="EK10" s="317"/>
      <c r="EL10" s="317"/>
      <c r="EM10" s="317"/>
      <c r="EN10" s="317"/>
      <c r="EO10" s="317"/>
      <c r="EP10" s="317"/>
      <c r="EQ10" s="317"/>
      <c r="ER10" s="318"/>
      <c r="ES10" s="258">
        <f>EV9+EV11+EV13</f>
        <v>0</v>
      </c>
      <c r="ET10" s="253"/>
      <c r="EU10" s="13"/>
      <c r="EV10" s="258"/>
      <c r="EW10" s="258"/>
      <c r="EX10" s="258"/>
      <c r="EY10" s="258"/>
      <c r="EZ10" s="10"/>
      <c r="FA10" s="252">
        <f>EX9+EX11+EX13</f>
        <v>2</v>
      </c>
      <c r="FB10" s="253"/>
      <c r="FC10" s="252">
        <f>FF9+FF11+FF13</f>
        <v>1</v>
      </c>
      <c r="FD10" s="253"/>
      <c r="FE10" s="13"/>
      <c r="FF10" s="258"/>
      <c r="FG10" s="258"/>
      <c r="FH10" s="258"/>
      <c r="FI10" s="258"/>
      <c r="FJ10" s="10"/>
      <c r="FK10" s="252">
        <f>FH9+FH11+FH13</f>
        <v>2</v>
      </c>
      <c r="FL10" s="253"/>
      <c r="FM10" s="252">
        <f>FP9+FP11+FP13</f>
        <v>2</v>
      </c>
      <c r="FN10" s="253"/>
      <c r="FO10" s="13"/>
      <c r="FP10" s="258"/>
      <c r="FQ10" s="258"/>
      <c r="FR10" s="258"/>
      <c r="FS10" s="258"/>
      <c r="FT10" s="10"/>
      <c r="FU10" s="252">
        <f>FR9+FR11+FR13</f>
        <v>0</v>
      </c>
      <c r="FV10" s="253"/>
      <c r="FW10" s="252">
        <f>FZ9+FZ11+FZ13</f>
        <v>2</v>
      </c>
      <c r="FX10" s="253"/>
      <c r="FY10" s="13"/>
      <c r="FZ10" s="258"/>
      <c r="GA10" s="258"/>
      <c r="GB10" s="258"/>
      <c r="GC10" s="258"/>
      <c r="GD10" s="10"/>
      <c r="GE10" s="252">
        <f>GB9+GB11+GB13</f>
        <v>0</v>
      </c>
      <c r="GF10" s="253"/>
      <c r="GG10" s="252">
        <f>GJ9+GJ11+GJ13</f>
        <v>0</v>
      </c>
      <c r="GH10" s="253"/>
      <c r="GI10" s="13"/>
      <c r="GJ10" s="258"/>
      <c r="GK10" s="258"/>
      <c r="GL10" s="258"/>
      <c r="GM10" s="258"/>
      <c r="GN10" s="10"/>
      <c r="GO10" s="252">
        <f>GL9+GL11+GL13</f>
        <v>2</v>
      </c>
      <c r="GP10" s="253"/>
      <c r="GQ10" s="298">
        <f>SUM(GQ8:GU8)</f>
        <v>2</v>
      </c>
      <c r="GR10" s="295"/>
      <c r="GS10" s="283"/>
      <c r="GT10" s="283"/>
      <c r="GU10" s="295">
        <f>SUM(GR9:GV9)</f>
        <v>3</v>
      </c>
      <c r="GV10" s="296"/>
      <c r="GW10" s="298">
        <f>SUM(ES10,FC10,FM10,FW10,GG10)</f>
        <v>5</v>
      </c>
      <c r="GX10" s="295"/>
      <c r="GY10" s="283"/>
      <c r="GZ10" s="283"/>
      <c r="HA10" s="295">
        <f>SUM(FA10,FK10,FU10,GE10,GO10)</f>
        <v>6</v>
      </c>
      <c r="HB10" s="296"/>
      <c r="HC10" s="297">
        <f>SUM(HC8:HG8)</f>
        <v>133</v>
      </c>
      <c r="HD10" s="255"/>
      <c r="HE10" s="283"/>
      <c r="HF10" s="283"/>
      <c r="HG10" s="255">
        <f>SUM(HD9:HH9)</f>
        <v>148</v>
      </c>
      <c r="HH10" s="256"/>
      <c r="HI10" s="257"/>
      <c r="HJ10" s="257"/>
      <c r="HL10" s="2"/>
      <c r="HM10" s="2"/>
      <c r="HN10" s="254"/>
      <c r="HO10" s="48">
        <f>GQ30*1000</f>
        <v>1500</v>
      </c>
      <c r="HP10" s="49">
        <f t="shared" si="0"/>
        <v>2</v>
      </c>
      <c r="HQ10" s="27"/>
      <c r="HR10" s="57"/>
      <c r="HS10" s="58"/>
    </row>
    <row r="11" spans="1:227" ht="9.6" customHeight="1">
      <c r="B11" s="357"/>
      <c r="C11" s="358"/>
      <c r="D11" s="358"/>
      <c r="E11" s="358"/>
      <c r="F11" s="358"/>
      <c r="G11" s="358"/>
      <c r="H11" s="358"/>
      <c r="I11" s="359"/>
      <c r="J11" s="316"/>
      <c r="K11" s="317"/>
      <c r="L11" s="317"/>
      <c r="M11" s="317"/>
      <c r="N11" s="317"/>
      <c r="O11" s="317"/>
      <c r="P11" s="317"/>
      <c r="Q11" s="317"/>
      <c r="R11" s="317"/>
      <c r="S11" s="317"/>
      <c r="T11" s="318"/>
      <c r="U11" s="258"/>
      <c r="V11" s="253"/>
      <c r="W11" s="13"/>
      <c r="X11" s="251">
        <v>5</v>
      </c>
      <c r="Y11" s="251"/>
      <c r="Z11" s="251" t="s">
        <v>30</v>
      </c>
      <c r="AA11" s="251">
        <v>15</v>
      </c>
      <c r="AB11" s="251"/>
      <c r="AC11" s="10"/>
      <c r="AD11" s="252"/>
      <c r="AE11" s="253"/>
      <c r="AF11" s="252"/>
      <c r="AG11" s="253"/>
      <c r="AH11" s="13"/>
      <c r="AI11" s="251">
        <v>15</v>
      </c>
      <c r="AJ11" s="251"/>
      <c r="AK11" s="251" t="s">
        <v>30</v>
      </c>
      <c r="AL11" s="251">
        <v>13</v>
      </c>
      <c r="AM11" s="251"/>
      <c r="AN11" s="10"/>
      <c r="AO11" s="252"/>
      <c r="AP11" s="253"/>
      <c r="AQ11" s="252"/>
      <c r="AR11" s="253"/>
      <c r="AS11" s="13"/>
      <c r="AT11" s="251">
        <v>15</v>
      </c>
      <c r="AU11" s="251"/>
      <c r="AV11" s="251" t="s">
        <v>30</v>
      </c>
      <c r="AW11" s="251">
        <v>11</v>
      </c>
      <c r="AX11" s="251"/>
      <c r="AY11" s="10"/>
      <c r="AZ11" s="252"/>
      <c r="BA11" s="253"/>
      <c r="BB11" s="252"/>
      <c r="BC11" s="253"/>
      <c r="BD11" s="13"/>
      <c r="BE11" s="251">
        <v>16</v>
      </c>
      <c r="BF11" s="251"/>
      <c r="BG11" s="251" t="s">
        <v>30</v>
      </c>
      <c r="BH11" s="251">
        <v>14</v>
      </c>
      <c r="BI11" s="251"/>
      <c r="BJ11" s="10"/>
      <c r="BK11" s="252"/>
      <c r="BL11" s="253"/>
      <c r="BM11" s="252"/>
      <c r="BN11" s="253"/>
      <c r="BO11" s="13"/>
      <c r="BP11" s="251">
        <v>12</v>
      </c>
      <c r="BQ11" s="251"/>
      <c r="BR11" s="251" t="s">
        <v>30</v>
      </c>
      <c r="BS11" s="251">
        <v>15</v>
      </c>
      <c r="BT11" s="251"/>
      <c r="BU11" s="10"/>
      <c r="BV11" s="252"/>
      <c r="BW11" s="253"/>
      <c r="BX11" s="298"/>
      <c r="BY11" s="295"/>
      <c r="BZ11" s="283"/>
      <c r="CA11" s="283"/>
      <c r="CB11" s="295"/>
      <c r="CC11" s="296"/>
      <c r="CD11" s="298"/>
      <c r="CE11" s="295"/>
      <c r="CF11" s="283"/>
      <c r="CG11" s="283"/>
      <c r="CH11" s="295"/>
      <c r="CI11" s="296"/>
      <c r="CJ11" s="297"/>
      <c r="CK11" s="255"/>
      <c r="CL11" s="283"/>
      <c r="CM11" s="283"/>
      <c r="CN11" s="255"/>
      <c r="CO11" s="256"/>
      <c r="CP11" s="266"/>
      <c r="CQ11" s="266"/>
      <c r="CR11" s="2"/>
      <c r="CS11" s="2"/>
      <c r="CT11" s="2"/>
      <c r="CU11" s="2"/>
      <c r="CV11" s="2"/>
      <c r="CW11" s="2"/>
      <c r="CX11" s="2"/>
      <c r="CY11" s="2"/>
      <c r="CZ11" s="2"/>
      <c r="DA11" s="2"/>
      <c r="EA11" s="301"/>
      <c r="EB11" s="302"/>
      <c r="EC11" s="302"/>
      <c r="ED11" s="302"/>
      <c r="EE11" s="302"/>
      <c r="EF11" s="302"/>
      <c r="EG11" s="302"/>
      <c r="EH11" s="303"/>
      <c r="EI11" s="316"/>
      <c r="EJ11" s="317"/>
      <c r="EK11" s="317"/>
      <c r="EL11" s="317"/>
      <c r="EM11" s="317"/>
      <c r="EN11" s="317"/>
      <c r="EO11" s="317"/>
      <c r="EP11" s="317"/>
      <c r="EQ11" s="317"/>
      <c r="ER11" s="318"/>
      <c r="ES11" s="258"/>
      <c r="ET11" s="253"/>
      <c r="EU11" s="13"/>
      <c r="EV11" s="258" t="str">
        <f>IF(X11&gt;AA11,"1",IF(X11&lt;AA11,"0"))</f>
        <v>0</v>
      </c>
      <c r="EW11" s="258"/>
      <c r="EX11" s="258" t="str">
        <f>IF(X11&lt;AA11,"1",IF(X11&gt;AA11,"0"))</f>
        <v>1</v>
      </c>
      <c r="EY11" s="258"/>
      <c r="EZ11" s="10"/>
      <c r="FA11" s="252"/>
      <c r="FB11" s="253"/>
      <c r="FC11" s="252"/>
      <c r="FD11" s="253"/>
      <c r="FE11" s="13"/>
      <c r="FF11" s="258" t="str">
        <f>IF(AI11&gt;AL11,"1",IF(AI11&lt;AL11,"0"))</f>
        <v>1</v>
      </c>
      <c r="FG11" s="258"/>
      <c r="FH11" s="258" t="str">
        <f>IF(AI11&lt;AL11,"1",IF(AI11&gt;AL11,"0"))</f>
        <v>0</v>
      </c>
      <c r="FI11" s="258"/>
      <c r="FJ11" s="10"/>
      <c r="FK11" s="252"/>
      <c r="FL11" s="253"/>
      <c r="FM11" s="252"/>
      <c r="FN11" s="253"/>
      <c r="FO11" s="13"/>
      <c r="FP11" s="258" t="str">
        <f>IF(AT11&gt;AW11,"1",IF(AT11&lt;AW11,"0"))</f>
        <v>1</v>
      </c>
      <c r="FQ11" s="258"/>
      <c r="FR11" s="258" t="str">
        <f>IF(AT11&lt;AW11,"1",IF(AT11&gt;AW11,"0"))</f>
        <v>0</v>
      </c>
      <c r="FS11" s="258"/>
      <c r="FT11" s="10"/>
      <c r="FU11" s="252"/>
      <c r="FV11" s="253"/>
      <c r="FW11" s="252"/>
      <c r="FX11" s="253"/>
      <c r="FY11" s="13"/>
      <c r="FZ11" s="258" t="str">
        <f>IF(BE11&gt;BH11,"1",IF(BE11&lt;BH11,"0"))</f>
        <v>1</v>
      </c>
      <c r="GA11" s="258"/>
      <c r="GB11" s="258" t="str">
        <f>IF(BE11&lt;BH11,"1",IF(BE11&gt;BH11,"0"))</f>
        <v>0</v>
      </c>
      <c r="GC11" s="258"/>
      <c r="GD11" s="10"/>
      <c r="GE11" s="252"/>
      <c r="GF11" s="253"/>
      <c r="GG11" s="252"/>
      <c r="GH11" s="253"/>
      <c r="GI11" s="13"/>
      <c r="GJ11" s="258" t="str">
        <f>IF(BP11&gt;BS11,"1",IF(BP11&lt;BS11,"0"))</f>
        <v>0</v>
      </c>
      <c r="GK11" s="258"/>
      <c r="GL11" s="258" t="str">
        <f>IF(BP11&lt;BS11,"1",IF(BP11&gt;BS11,"0"))</f>
        <v>1</v>
      </c>
      <c r="GM11" s="258"/>
      <c r="GN11" s="10"/>
      <c r="GO11" s="252"/>
      <c r="GP11" s="253"/>
      <c r="GQ11" s="298"/>
      <c r="GR11" s="295"/>
      <c r="GS11" s="283"/>
      <c r="GT11" s="283"/>
      <c r="GU11" s="295"/>
      <c r="GV11" s="296"/>
      <c r="GW11" s="298"/>
      <c r="GX11" s="295"/>
      <c r="GY11" s="283"/>
      <c r="GZ11" s="283"/>
      <c r="HA11" s="295"/>
      <c r="HB11" s="296"/>
      <c r="HC11" s="297"/>
      <c r="HD11" s="255"/>
      <c r="HE11" s="283"/>
      <c r="HF11" s="283"/>
      <c r="HG11" s="255"/>
      <c r="HH11" s="256"/>
      <c r="HI11" s="257"/>
      <c r="HJ11" s="257"/>
      <c r="HL11" s="2"/>
      <c r="HM11" s="2"/>
      <c r="HN11" s="254"/>
      <c r="HO11" s="48">
        <f>GQ38*1000</f>
        <v>250</v>
      </c>
      <c r="HP11" s="49">
        <f t="shared" si="0"/>
        <v>5</v>
      </c>
      <c r="HQ11" s="27"/>
      <c r="HR11" s="57"/>
      <c r="HS11" s="58"/>
    </row>
    <row r="12" spans="1:227" ht="9.6" customHeight="1">
      <c r="B12" s="357"/>
      <c r="C12" s="358"/>
      <c r="D12" s="358"/>
      <c r="E12" s="358"/>
      <c r="F12" s="358"/>
      <c r="G12" s="358"/>
      <c r="H12" s="358"/>
      <c r="I12" s="359"/>
      <c r="J12" s="316"/>
      <c r="K12" s="317"/>
      <c r="L12" s="317"/>
      <c r="M12" s="317"/>
      <c r="N12" s="317"/>
      <c r="O12" s="317"/>
      <c r="P12" s="317"/>
      <c r="Q12" s="317"/>
      <c r="R12" s="317"/>
      <c r="S12" s="317"/>
      <c r="T12" s="318"/>
      <c r="U12" s="258"/>
      <c r="V12" s="253"/>
      <c r="W12" s="13"/>
      <c r="X12" s="251"/>
      <c r="Y12" s="251"/>
      <c r="Z12" s="251"/>
      <c r="AA12" s="251"/>
      <c r="AB12" s="251"/>
      <c r="AC12" s="10"/>
      <c r="AD12" s="252"/>
      <c r="AE12" s="253"/>
      <c r="AF12" s="252"/>
      <c r="AG12" s="253"/>
      <c r="AH12" s="13"/>
      <c r="AI12" s="251"/>
      <c r="AJ12" s="251"/>
      <c r="AK12" s="251"/>
      <c r="AL12" s="251"/>
      <c r="AM12" s="251"/>
      <c r="AN12" s="10"/>
      <c r="AO12" s="252"/>
      <c r="AP12" s="253"/>
      <c r="AQ12" s="252"/>
      <c r="AR12" s="253"/>
      <c r="AS12" s="13"/>
      <c r="AT12" s="251"/>
      <c r="AU12" s="251"/>
      <c r="AV12" s="251"/>
      <c r="AW12" s="251"/>
      <c r="AX12" s="251"/>
      <c r="AY12" s="10"/>
      <c r="AZ12" s="252"/>
      <c r="BA12" s="253"/>
      <c r="BB12" s="252"/>
      <c r="BC12" s="253"/>
      <c r="BD12" s="13"/>
      <c r="BE12" s="251"/>
      <c r="BF12" s="251"/>
      <c r="BG12" s="251"/>
      <c r="BH12" s="251"/>
      <c r="BI12" s="251"/>
      <c r="BJ12" s="10"/>
      <c r="BK12" s="252"/>
      <c r="BL12" s="253"/>
      <c r="BM12" s="252"/>
      <c r="BN12" s="253"/>
      <c r="BO12" s="13"/>
      <c r="BP12" s="251"/>
      <c r="BQ12" s="251"/>
      <c r="BR12" s="251"/>
      <c r="BS12" s="251"/>
      <c r="BT12" s="251"/>
      <c r="BU12" s="10"/>
      <c r="BV12" s="252"/>
      <c r="BW12" s="253"/>
      <c r="BX12" s="262"/>
      <c r="BY12" s="263"/>
      <c r="BZ12" s="263"/>
      <c r="CA12" s="263"/>
      <c r="CB12" s="263"/>
      <c r="CC12" s="264"/>
      <c r="CD12" s="262"/>
      <c r="CE12" s="263"/>
      <c r="CF12" s="263"/>
      <c r="CG12" s="263"/>
      <c r="CH12" s="263"/>
      <c r="CI12" s="264"/>
      <c r="CJ12" s="262"/>
      <c r="CK12" s="265"/>
      <c r="CL12" s="265"/>
      <c r="CM12" s="265"/>
      <c r="CN12" s="265"/>
      <c r="CO12" s="264"/>
      <c r="CP12" s="266"/>
      <c r="CQ12" s="266"/>
      <c r="CR12" s="2"/>
      <c r="CS12" s="2"/>
      <c r="CT12" s="2"/>
      <c r="CU12" s="2"/>
      <c r="CV12" s="2"/>
      <c r="CW12" s="2"/>
      <c r="CX12" s="2"/>
      <c r="CY12" s="2"/>
      <c r="CZ12" s="2"/>
      <c r="DA12" s="2"/>
      <c r="EA12" s="301"/>
      <c r="EB12" s="302"/>
      <c r="EC12" s="302"/>
      <c r="ED12" s="302"/>
      <c r="EE12" s="302"/>
      <c r="EF12" s="302"/>
      <c r="EG12" s="302"/>
      <c r="EH12" s="303"/>
      <c r="EI12" s="316"/>
      <c r="EJ12" s="317"/>
      <c r="EK12" s="317"/>
      <c r="EL12" s="317"/>
      <c r="EM12" s="317"/>
      <c r="EN12" s="317"/>
      <c r="EO12" s="317"/>
      <c r="EP12" s="317"/>
      <c r="EQ12" s="317"/>
      <c r="ER12" s="318"/>
      <c r="ES12" s="258"/>
      <c r="ET12" s="253"/>
      <c r="EU12" s="13"/>
      <c r="EV12" s="258"/>
      <c r="EW12" s="258"/>
      <c r="EX12" s="258"/>
      <c r="EY12" s="258"/>
      <c r="EZ12" s="10"/>
      <c r="FA12" s="252"/>
      <c r="FB12" s="253"/>
      <c r="FC12" s="252"/>
      <c r="FD12" s="253"/>
      <c r="FE12" s="13"/>
      <c r="FF12" s="258"/>
      <c r="FG12" s="258"/>
      <c r="FH12" s="258"/>
      <c r="FI12" s="258"/>
      <c r="FJ12" s="10"/>
      <c r="FK12" s="252"/>
      <c r="FL12" s="253"/>
      <c r="FM12" s="252"/>
      <c r="FN12" s="253"/>
      <c r="FO12" s="13"/>
      <c r="FP12" s="258"/>
      <c r="FQ12" s="258"/>
      <c r="FR12" s="258"/>
      <c r="FS12" s="258"/>
      <c r="FT12" s="10"/>
      <c r="FU12" s="252"/>
      <c r="FV12" s="253"/>
      <c r="FW12" s="252"/>
      <c r="FX12" s="253"/>
      <c r="FY12" s="13"/>
      <c r="FZ12" s="258"/>
      <c r="GA12" s="258"/>
      <c r="GB12" s="258"/>
      <c r="GC12" s="258"/>
      <c r="GD12" s="10"/>
      <c r="GE12" s="252"/>
      <c r="GF12" s="253"/>
      <c r="GG12" s="252"/>
      <c r="GH12" s="253"/>
      <c r="GI12" s="13"/>
      <c r="GJ12" s="258"/>
      <c r="GK12" s="258"/>
      <c r="GL12" s="258"/>
      <c r="GM12" s="258"/>
      <c r="GN12" s="10"/>
      <c r="GO12" s="252"/>
      <c r="GP12" s="253"/>
      <c r="GQ12" s="4"/>
      <c r="GR12" s="5"/>
      <c r="GS12" s="5"/>
      <c r="GT12" s="5"/>
      <c r="GU12" s="5"/>
      <c r="GV12" s="7"/>
      <c r="GW12" s="4"/>
      <c r="GX12" s="5"/>
      <c r="GY12" s="5"/>
      <c r="GZ12" s="5"/>
      <c r="HA12" s="5"/>
      <c r="HB12" s="7"/>
      <c r="HC12" s="2"/>
      <c r="HD12" s="2"/>
      <c r="HE12" s="2"/>
      <c r="HF12" s="2"/>
      <c r="HG12" s="2"/>
      <c r="HH12" s="2"/>
      <c r="HI12" s="257"/>
      <c r="HJ12" s="257"/>
      <c r="HL12" s="2"/>
      <c r="HM12" s="2"/>
      <c r="HN12" s="254"/>
      <c r="HO12" s="48">
        <f>GQ46*1000</f>
        <v>250</v>
      </c>
      <c r="HP12" s="49">
        <f t="shared" si="0"/>
        <v>5</v>
      </c>
    </row>
    <row r="13" spans="1:227" ht="9.6" customHeight="1">
      <c r="B13" s="357"/>
      <c r="C13" s="358"/>
      <c r="D13" s="358"/>
      <c r="E13" s="358"/>
      <c r="F13" s="358"/>
      <c r="G13" s="358"/>
      <c r="H13" s="358"/>
      <c r="I13" s="359"/>
      <c r="J13" s="316"/>
      <c r="K13" s="317"/>
      <c r="L13" s="317"/>
      <c r="M13" s="317"/>
      <c r="N13" s="317"/>
      <c r="O13" s="317"/>
      <c r="P13" s="317"/>
      <c r="Q13" s="317"/>
      <c r="R13" s="317"/>
      <c r="S13" s="317"/>
      <c r="T13" s="318"/>
      <c r="U13" s="258"/>
      <c r="V13" s="253"/>
      <c r="W13" s="13"/>
      <c r="X13" s="251"/>
      <c r="Y13" s="251"/>
      <c r="Z13" s="251" t="s">
        <v>30</v>
      </c>
      <c r="AA13" s="251"/>
      <c r="AB13" s="251"/>
      <c r="AC13" s="10"/>
      <c r="AD13" s="252"/>
      <c r="AE13" s="253"/>
      <c r="AF13" s="252"/>
      <c r="AG13" s="253"/>
      <c r="AH13" s="13"/>
      <c r="AI13" s="251">
        <v>13</v>
      </c>
      <c r="AJ13" s="251"/>
      <c r="AK13" s="251" t="s">
        <v>30</v>
      </c>
      <c r="AL13" s="251">
        <v>15</v>
      </c>
      <c r="AM13" s="251"/>
      <c r="AN13" s="10"/>
      <c r="AO13" s="252"/>
      <c r="AP13" s="253"/>
      <c r="AQ13" s="252"/>
      <c r="AR13" s="253"/>
      <c r="AS13" s="13"/>
      <c r="AT13" s="251"/>
      <c r="AU13" s="251"/>
      <c r="AV13" s="251" t="s">
        <v>30</v>
      </c>
      <c r="AW13" s="251"/>
      <c r="AX13" s="251"/>
      <c r="AY13" s="10"/>
      <c r="AZ13" s="252"/>
      <c r="BA13" s="253"/>
      <c r="BB13" s="252"/>
      <c r="BC13" s="253"/>
      <c r="BD13" s="13"/>
      <c r="BE13" s="251"/>
      <c r="BF13" s="251"/>
      <c r="BG13" s="251" t="s">
        <v>30</v>
      </c>
      <c r="BH13" s="251"/>
      <c r="BI13" s="251"/>
      <c r="BJ13" s="10"/>
      <c r="BK13" s="252"/>
      <c r="BL13" s="253"/>
      <c r="BM13" s="252"/>
      <c r="BN13" s="253"/>
      <c r="BO13" s="13"/>
      <c r="BP13" s="251"/>
      <c r="BQ13" s="251"/>
      <c r="BR13" s="251" t="s">
        <v>30</v>
      </c>
      <c r="BS13" s="251"/>
      <c r="BT13" s="251"/>
      <c r="BU13" s="10"/>
      <c r="BV13" s="252"/>
      <c r="BW13" s="253"/>
      <c r="BX13" s="310"/>
      <c r="BY13" s="311"/>
      <c r="BZ13" s="311"/>
      <c r="CA13" s="311"/>
      <c r="CB13" s="311"/>
      <c r="CC13" s="312"/>
      <c r="CD13" s="310"/>
      <c r="CE13" s="311"/>
      <c r="CF13" s="311"/>
      <c r="CG13" s="311"/>
      <c r="CH13" s="311"/>
      <c r="CI13" s="312"/>
      <c r="CJ13" s="310"/>
      <c r="CK13" s="311"/>
      <c r="CL13" s="311"/>
      <c r="CM13" s="311"/>
      <c r="CN13" s="311"/>
      <c r="CO13" s="312"/>
      <c r="CP13" s="266"/>
      <c r="CQ13" s="266"/>
      <c r="CR13" s="2"/>
      <c r="CS13" s="2"/>
      <c r="CT13" s="2"/>
      <c r="CU13" s="2"/>
      <c r="CV13" s="2"/>
      <c r="CW13" s="2"/>
      <c r="CX13" s="2"/>
      <c r="CY13" s="2"/>
      <c r="CZ13" s="2"/>
      <c r="DA13" s="2"/>
      <c r="EA13" s="301"/>
      <c r="EB13" s="302"/>
      <c r="EC13" s="302"/>
      <c r="ED13" s="302"/>
      <c r="EE13" s="302"/>
      <c r="EF13" s="302"/>
      <c r="EG13" s="302"/>
      <c r="EH13" s="303"/>
      <c r="EI13" s="316"/>
      <c r="EJ13" s="317"/>
      <c r="EK13" s="317"/>
      <c r="EL13" s="317"/>
      <c r="EM13" s="317"/>
      <c r="EN13" s="317"/>
      <c r="EO13" s="317"/>
      <c r="EP13" s="317"/>
      <c r="EQ13" s="317"/>
      <c r="ER13" s="318"/>
      <c r="ES13" s="258"/>
      <c r="ET13" s="253"/>
      <c r="EU13" s="13"/>
      <c r="EV13" s="258" t="b">
        <f>IF(X13&gt;AA13,"1",IF(X13&lt;AA13,"0"))</f>
        <v>0</v>
      </c>
      <c r="EW13" s="258"/>
      <c r="EX13" s="258" t="b">
        <f>IF(X13&lt;AA13,"1",IF(X13&gt;AA13,"0"))</f>
        <v>0</v>
      </c>
      <c r="EY13" s="258"/>
      <c r="EZ13" s="10"/>
      <c r="FA13" s="252"/>
      <c r="FB13" s="253"/>
      <c r="FC13" s="252"/>
      <c r="FD13" s="253"/>
      <c r="FE13" s="13"/>
      <c r="FF13" s="258" t="str">
        <f>IF(AI13&gt;AL13,"1",IF(AI13&lt;AL13,"0"))</f>
        <v>0</v>
      </c>
      <c r="FG13" s="258"/>
      <c r="FH13" s="258" t="str">
        <f>IF(AI13&lt;AL13,"1",IF(AI13&gt;AL13,"0"))</f>
        <v>1</v>
      </c>
      <c r="FI13" s="258"/>
      <c r="FJ13" s="10"/>
      <c r="FK13" s="252"/>
      <c r="FL13" s="253"/>
      <c r="FM13" s="252"/>
      <c r="FN13" s="253"/>
      <c r="FO13" s="13"/>
      <c r="FP13" s="258" t="b">
        <f>IF(AT13&gt;AW13,"1",IF(AT13&lt;AW13,"0"))</f>
        <v>0</v>
      </c>
      <c r="FQ13" s="258"/>
      <c r="FR13" s="258" t="b">
        <f>IF(AT13&lt;AW13,"1",IF(AT13&gt;AW13,"0"))</f>
        <v>0</v>
      </c>
      <c r="FS13" s="258"/>
      <c r="FT13" s="10"/>
      <c r="FU13" s="252"/>
      <c r="FV13" s="253"/>
      <c r="FW13" s="252"/>
      <c r="FX13" s="253"/>
      <c r="FY13" s="13"/>
      <c r="FZ13" s="258" t="b">
        <f>IF(BE13&gt;BH13,"1",IF(BE13&lt;BH13,"0"))</f>
        <v>0</v>
      </c>
      <c r="GA13" s="258"/>
      <c r="GB13" s="258" t="b">
        <f>IF(BE13&lt;BH13,"1",IF(BE13&gt;BH13,"0"))</f>
        <v>0</v>
      </c>
      <c r="GC13" s="258"/>
      <c r="GD13" s="10"/>
      <c r="GE13" s="252"/>
      <c r="GF13" s="253"/>
      <c r="GG13" s="252"/>
      <c r="GH13" s="253"/>
      <c r="GI13" s="13"/>
      <c r="GJ13" s="258" t="b">
        <f>IF(BP13&gt;BS13,"1",IF(BP13&lt;BS13,"0"))</f>
        <v>0</v>
      </c>
      <c r="GK13" s="258"/>
      <c r="GL13" s="258" t="b">
        <f>IF(BP13&lt;BS13,"1",IF(BP13&gt;BS13,"0"))</f>
        <v>0</v>
      </c>
      <c r="GM13" s="258"/>
      <c r="GN13" s="10"/>
      <c r="GO13" s="252"/>
      <c r="GP13" s="253"/>
      <c r="GQ13" s="4"/>
      <c r="GR13" s="5"/>
      <c r="GS13" s="5"/>
      <c r="GT13" s="5"/>
      <c r="GU13" s="5"/>
      <c r="GV13" s="7"/>
      <c r="GW13" s="4"/>
      <c r="GX13" s="5"/>
      <c r="GY13" s="5"/>
      <c r="GZ13" s="5"/>
      <c r="HA13" s="5"/>
      <c r="HB13" s="7"/>
      <c r="HC13" s="2"/>
      <c r="HD13" s="2"/>
      <c r="HE13" s="2"/>
      <c r="HF13" s="2"/>
      <c r="HG13" s="2"/>
      <c r="HH13" s="2"/>
      <c r="HI13" s="257"/>
      <c r="HJ13" s="257"/>
      <c r="HL13" s="2"/>
      <c r="HM13" s="2"/>
      <c r="HN13" s="254"/>
      <c r="HO13" s="48">
        <f>GQ54*1000</f>
        <v>1500</v>
      </c>
      <c r="HP13" s="49">
        <f t="shared" si="0"/>
        <v>2</v>
      </c>
    </row>
    <row r="14" spans="1:227" ht="9.6" customHeight="1">
      <c r="B14" s="40"/>
      <c r="C14" s="38"/>
      <c r="D14" s="38"/>
      <c r="E14" s="38"/>
      <c r="F14" s="38"/>
      <c r="G14" s="38"/>
      <c r="H14" s="38"/>
      <c r="I14" s="39"/>
      <c r="J14" s="316"/>
      <c r="K14" s="317"/>
      <c r="L14" s="317"/>
      <c r="M14" s="317"/>
      <c r="N14" s="317"/>
      <c r="O14" s="317"/>
      <c r="P14" s="317"/>
      <c r="Q14" s="317"/>
      <c r="R14" s="317"/>
      <c r="S14" s="317"/>
      <c r="T14" s="318"/>
      <c r="U14" s="9"/>
      <c r="V14" s="9"/>
      <c r="W14" s="14"/>
      <c r="X14" s="251"/>
      <c r="Y14" s="251"/>
      <c r="Z14" s="251"/>
      <c r="AA14" s="251"/>
      <c r="AB14" s="251"/>
      <c r="AC14" s="15"/>
      <c r="AD14" s="9"/>
      <c r="AE14" s="10"/>
      <c r="AF14" s="13"/>
      <c r="AG14" s="9"/>
      <c r="AH14" s="14"/>
      <c r="AI14" s="251"/>
      <c r="AJ14" s="251"/>
      <c r="AK14" s="251"/>
      <c r="AL14" s="251"/>
      <c r="AM14" s="251"/>
      <c r="AN14" s="15"/>
      <c r="AO14" s="9"/>
      <c r="AP14" s="10"/>
      <c r="AQ14" s="13"/>
      <c r="AR14" s="9"/>
      <c r="AS14" s="14"/>
      <c r="AT14" s="251"/>
      <c r="AU14" s="251"/>
      <c r="AV14" s="251"/>
      <c r="AW14" s="251"/>
      <c r="AX14" s="251"/>
      <c r="AY14" s="15"/>
      <c r="AZ14" s="9"/>
      <c r="BA14" s="10"/>
      <c r="BB14" s="13"/>
      <c r="BC14" s="9"/>
      <c r="BD14" s="14"/>
      <c r="BE14" s="251"/>
      <c r="BF14" s="251"/>
      <c r="BG14" s="251"/>
      <c r="BH14" s="251"/>
      <c r="BI14" s="251"/>
      <c r="BJ14" s="15"/>
      <c r="BK14" s="9"/>
      <c r="BL14" s="10"/>
      <c r="BM14" s="13"/>
      <c r="BN14" s="9"/>
      <c r="BO14" s="14"/>
      <c r="BP14" s="251"/>
      <c r="BQ14" s="251"/>
      <c r="BR14" s="251"/>
      <c r="BS14" s="251"/>
      <c r="BT14" s="251"/>
      <c r="BU14" s="15"/>
      <c r="BV14" s="9"/>
      <c r="BW14" s="10"/>
      <c r="BX14" s="271"/>
      <c r="BY14" s="272"/>
      <c r="BZ14" s="272"/>
      <c r="CA14" s="272"/>
      <c r="CB14" s="272"/>
      <c r="CC14" s="273"/>
      <c r="CD14" s="277">
        <f>GW14</f>
        <v>0.83333333333333337</v>
      </c>
      <c r="CE14" s="278"/>
      <c r="CF14" s="278"/>
      <c r="CG14" s="278"/>
      <c r="CH14" s="278"/>
      <c r="CI14" s="279"/>
      <c r="CJ14" s="289">
        <f>HC14</f>
        <v>0.89864864864864868</v>
      </c>
      <c r="CK14" s="272"/>
      <c r="CL14" s="272"/>
      <c r="CM14" s="272"/>
      <c r="CN14" s="272"/>
      <c r="CO14" s="273"/>
      <c r="CP14" s="266"/>
      <c r="CQ14" s="266"/>
      <c r="CR14" s="2"/>
      <c r="CS14" s="2"/>
      <c r="CT14" s="2"/>
      <c r="CU14" s="2"/>
      <c r="CV14" s="2"/>
      <c r="CW14" s="2"/>
      <c r="CX14" s="2"/>
      <c r="CY14" s="2"/>
      <c r="CZ14" s="2"/>
      <c r="DA14" s="2"/>
      <c r="EA14" s="30"/>
      <c r="EB14" s="31"/>
      <c r="EC14" s="31"/>
      <c r="ED14" s="31"/>
      <c r="EE14" s="31"/>
      <c r="EF14" s="31"/>
      <c r="EG14" s="31"/>
      <c r="EH14" s="32"/>
      <c r="EI14" s="316"/>
      <c r="EJ14" s="317"/>
      <c r="EK14" s="317"/>
      <c r="EL14" s="317"/>
      <c r="EM14" s="317"/>
      <c r="EN14" s="317"/>
      <c r="EO14" s="317"/>
      <c r="EP14" s="317"/>
      <c r="EQ14" s="317"/>
      <c r="ER14" s="318"/>
      <c r="ES14" s="9"/>
      <c r="ET14" s="9"/>
      <c r="EU14" s="14"/>
      <c r="EV14" s="258"/>
      <c r="EW14" s="258"/>
      <c r="EX14" s="258"/>
      <c r="EY14" s="258"/>
      <c r="EZ14" s="15"/>
      <c r="FA14" s="9"/>
      <c r="FB14" s="10"/>
      <c r="FC14" s="13"/>
      <c r="FD14" s="9"/>
      <c r="FE14" s="14"/>
      <c r="FF14" s="258"/>
      <c r="FG14" s="258"/>
      <c r="FH14" s="258"/>
      <c r="FI14" s="258"/>
      <c r="FJ14" s="15"/>
      <c r="FK14" s="9"/>
      <c r="FL14" s="10"/>
      <c r="FM14" s="13"/>
      <c r="FN14" s="9"/>
      <c r="FO14" s="14"/>
      <c r="FP14" s="258"/>
      <c r="FQ14" s="258"/>
      <c r="FR14" s="258"/>
      <c r="FS14" s="258"/>
      <c r="FT14" s="15"/>
      <c r="FU14" s="9"/>
      <c r="FV14" s="10"/>
      <c r="FW14" s="13"/>
      <c r="FX14" s="9"/>
      <c r="FY14" s="14"/>
      <c r="FZ14" s="258"/>
      <c r="GA14" s="258"/>
      <c r="GB14" s="258"/>
      <c r="GC14" s="258"/>
      <c r="GD14" s="15"/>
      <c r="GE14" s="9"/>
      <c r="GF14" s="10"/>
      <c r="GG14" s="13"/>
      <c r="GH14" s="9"/>
      <c r="GI14" s="14"/>
      <c r="GJ14" s="258"/>
      <c r="GK14" s="258"/>
      <c r="GL14" s="258"/>
      <c r="GM14" s="258"/>
      <c r="GN14" s="15"/>
      <c r="GO14" s="9"/>
      <c r="GP14" s="10"/>
      <c r="GQ14" s="271">
        <f>IF(GU10=0,GQ10,GQ10/GU10)</f>
        <v>0.66666666666666663</v>
      </c>
      <c r="GR14" s="284"/>
      <c r="GS14" s="284"/>
      <c r="GT14" s="284"/>
      <c r="GU14" s="284"/>
      <c r="GV14" s="285"/>
      <c r="GW14" s="271">
        <f>HR14</f>
        <v>0.83333333333333337</v>
      </c>
      <c r="GX14" s="284"/>
      <c r="GY14" s="284"/>
      <c r="GZ14" s="284"/>
      <c r="HA14" s="284"/>
      <c r="HB14" s="285"/>
      <c r="HC14" s="289">
        <f>HC10/HG10</f>
        <v>0.89864864864864868</v>
      </c>
      <c r="HD14" s="290"/>
      <c r="HE14" s="290"/>
      <c r="HF14" s="290"/>
      <c r="HG14" s="290"/>
      <c r="HH14" s="291"/>
      <c r="HI14" s="257"/>
      <c r="HJ14" s="257"/>
      <c r="HL14" s="2"/>
      <c r="HM14" s="2"/>
      <c r="HN14" s="254" t="s">
        <v>1</v>
      </c>
      <c r="HO14" s="55">
        <f t="shared" ref="HO14:HO19" si="1">HS14*100</f>
        <v>-100</v>
      </c>
      <c r="HP14" s="49">
        <f t="shared" ref="HP14:HP19" si="2">RANK(HO14,$HO$14:$HO$19)</f>
        <v>4</v>
      </c>
      <c r="HR14" s="54">
        <f>IF(HA10=0,"MAX",GW10/HA10)</f>
        <v>0.83333333333333337</v>
      </c>
      <c r="HS14">
        <f>IF(GW14="MAX",8,GW10-HA10)</f>
        <v>-1</v>
      </c>
    </row>
    <row r="15" spans="1:227" ht="9.6" customHeight="1">
      <c r="B15" s="41"/>
      <c r="C15" s="42"/>
      <c r="D15" s="42"/>
      <c r="E15" s="42"/>
      <c r="F15" s="42"/>
      <c r="G15" s="42"/>
      <c r="H15" s="42"/>
      <c r="I15" s="43"/>
      <c r="J15" s="319"/>
      <c r="K15" s="320"/>
      <c r="L15" s="320"/>
      <c r="M15" s="320"/>
      <c r="N15" s="320"/>
      <c r="O15" s="320"/>
      <c r="P15" s="320"/>
      <c r="Q15" s="320"/>
      <c r="R15" s="320"/>
      <c r="S15" s="320"/>
      <c r="T15" s="321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5"/>
      <c r="AF15" s="14"/>
      <c r="AG15" s="16"/>
      <c r="AH15" s="16"/>
      <c r="AI15" s="16"/>
      <c r="AJ15" s="16"/>
      <c r="AK15" s="16"/>
      <c r="AL15" s="16"/>
      <c r="AM15" s="16"/>
      <c r="AN15" s="16"/>
      <c r="AO15" s="16"/>
      <c r="AP15" s="15"/>
      <c r="AQ15" s="14"/>
      <c r="AR15" s="16"/>
      <c r="AS15" s="16"/>
      <c r="AT15" s="16"/>
      <c r="AU15" s="16"/>
      <c r="AV15" s="16"/>
      <c r="AW15" s="16"/>
      <c r="AX15" s="16"/>
      <c r="AY15" s="16"/>
      <c r="AZ15" s="16"/>
      <c r="BA15" s="15"/>
      <c r="BB15" s="14"/>
      <c r="BC15" s="16"/>
      <c r="BD15" s="16"/>
      <c r="BE15" s="16"/>
      <c r="BF15" s="16"/>
      <c r="BG15" s="16"/>
      <c r="BH15" s="16"/>
      <c r="BI15" s="16"/>
      <c r="BJ15" s="16"/>
      <c r="BK15" s="16"/>
      <c r="BL15" s="15"/>
      <c r="BM15" s="14"/>
      <c r="BN15" s="16"/>
      <c r="BO15" s="16"/>
      <c r="BP15" s="16"/>
      <c r="BQ15" s="16"/>
      <c r="BR15" s="16"/>
      <c r="BS15" s="16"/>
      <c r="BT15" s="16"/>
      <c r="BU15" s="16"/>
      <c r="BV15" s="16"/>
      <c r="BW15" s="15"/>
      <c r="BX15" s="274"/>
      <c r="BY15" s="275"/>
      <c r="BZ15" s="275"/>
      <c r="CA15" s="275"/>
      <c r="CB15" s="275"/>
      <c r="CC15" s="276"/>
      <c r="CD15" s="280"/>
      <c r="CE15" s="281"/>
      <c r="CF15" s="281"/>
      <c r="CG15" s="281"/>
      <c r="CH15" s="281"/>
      <c r="CI15" s="282"/>
      <c r="CJ15" s="274"/>
      <c r="CK15" s="275"/>
      <c r="CL15" s="275"/>
      <c r="CM15" s="275"/>
      <c r="CN15" s="275"/>
      <c r="CO15" s="276"/>
      <c r="CP15" s="266"/>
      <c r="CQ15" s="266"/>
      <c r="CR15" s="2"/>
      <c r="CS15" s="2"/>
      <c r="CT15" s="2"/>
      <c r="CU15" s="2"/>
      <c r="CV15" s="2"/>
      <c r="CW15" s="2"/>
      <c r="CX15" s="2"/>
      <c r="CY15" s="2"/>
      <c r="CZ15" s="2"/>
      <c r="DA15" s="2"/>
      <c r="EA15" s="33"/>
      <c r="EB15" s="34"/>
      <c r="EC15" s="34"/>
      <c r="ED15" s="34"/>
      <c r="EE15" s="34"/>
      <c r="EF15" s="34"/>
      <c r="EG15" s="34"/>
      <c r="EH15" s="35"/>
      <c r="EI15" s="319"/>
      <c r="EJ15" s="320"/>
      <c r="EK15" s="320"/>
      <c r="EL15" s="320"/>
      <c r="EM15" s="320"/>
      <c r="EN15" s="320"/>
      <c r="EO15" s="320"/>
      <c r="EP15" s="320"/>
      <c r="EQ15" s="320"/>
      <c r="ER15" s="321"/>
      <c r="ES15" s="16"/>
      <c r="ET15" s="16"/>
      <c r="EU15" s="16"/>
      <c r="EV15" s="16"/>
      <c r="EW15" s="16"/>
      <c r="EX15" s="16"/>
      <c r="EY15" s="16"/>
      <c r="EZ15" s="16"/>
      <c r="FA15" s="16"/>
      <c r="FB15" s="15"/>
      <c r="FC15" s="14"/>
      <c r="FD15" s="16"/>
      <c r="FE15" s="16"/>
      <c r="FF15" s="16"/>
      <c r="FG15" s="16"/>
      <c r="FH15" s="16"/>
      <c r="FI15" s="16"/>
      <c r="FJ15" s="16"/>
      <c r="FK15" s="16"/>
      <c r="FL15" s="15"/>
      <c r="FM15" s="14"/>
      <c r="FN15" s="16"/>
      <c r="FO15" s="16"/>
      <c r="FP15" s="16"/>
      <c r="FQ15" s="16"/>
      <c r="FR15" s="16"/>
      <c r="FS15" s="16"/>
      <c r="FT15" s="16"/>
      <c r="FU15" s="16"/>
      <c r="FV15" s="15"/>
      <c r="FW15" s="14"/>
      <c r="FX15" s="16"/>
      <c r="FY15" s="16"/>
      <c r="FZ15" s="16"/>
      <c r="GA15" s="16"/>
      <c r="GB15" s="16"/>
      <c r="GC15" s="16"/>
      <c r="GD15" s="16"/>
      <c r="GE15" s="16"/>
      <c r="GF15" s="15"/>
      <c r="GG15" s="14"/>
      <c r="GH15" s="16"/>
      <c r="GI15" s="16"/>
      <c r="GJ15" s="16"/>
      <c r="GK15" s="16"/>
      <c r="GL15" s="16"/>
      <c r="GM15" s="16"/>
      <c r="GN15" s="16"/>
      <c r="GO15" s="16"/>
      <c r="GP15" s="15"/>
      <c r="GQ15" s="286"/>
      <c r="GR15" s="287"/>
      <c r="GS15" s="287"/>
      <c r="GT15" s="287"/>
      <c r="GU15" s="287"/>
      <c r="GV15" s="288"/>
      <c r="GW15" s="286"/>
      <c r="GX15" s="287"/>
      <c r="GY15" s="287"/>
      <c r="GZ15" s="287"/>
      <c r="HA15" s="287"/>
      <c r="HB15" s="288"/>
      <c r="HC15" s="292"/>
      <c r="HD15" s="293"/>
      <c r="HE15" s="293"/>
      <c r="HF15" s="293"/>
      <c r="HG15" s="293"/>
      <c r="HH15" s="294"/>
      <c r="HI15" s="257"/>
      <c r="HJ15" s="257"/>
      <c r="HL15" s="2"/>
      <c r="HM15" s="2"/>
      <c r="HN15" s="254"/>
      <c r="HO15" s="55">
        <f t="shared" si="1"/>
        <v>800</v>
      </c>
      <c r="HP15" s="49">
        <f t="shared" si="2"/>
        <v>1</v>
      </c>
      <c r="HR15" s="54" t="str">
        <f>IF(HA18=0,"MAX",GW18/HA18)</f>
        <v>MAX</v>
      </c>
      <c r="HS15">
        <f>IF(GW22="MAX",8,GW18-HA18)</f>
        <v>8</v>
      </c>
    </row>
    <row r="16" spans="1:227" ht="9.6" customHeight="1">
      <c r="B16" s="331">
        <v>2</v>
      </c>
      <c r="C16" s="332"/>
      <c r="D16" s="36"/>
      <c r="E16" s="36"/>
      <c r="F16" s="36"/>
      <c r="G16" s="36"/>
      <c r="H16" s="36"/>
      <c r="I16" s="37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9"/>
      <c r="U16" s="313"/>
      <c r="V16" s="314"/>
      <c r="W16" s="314"/>
      <c r="X16" s="314"/>
      <c r="Y16" s="314"/>
      <c r="Z16" s="314"/>
      <c r="AA16" s="314"/>
      <c r="AB16" s="314"/>
      <c r="AC16" s="314"/>
      <c r="AD16" s="314"/>
      <c r="AE16" s="315"/>
      <c r="AF16" s="11"/>
      <c r="AG16" s="17"/>
      <c r="AH16" s="17"/>
      <c r="AI16" s="17"/>
      <c r="AJ16" s="17"/>
      <c r="AK16" s="17"/>
      <c r="AL16" s="17"/>
      <c r="AM16" s="17"/>
      <c r="AN16" s="17"/>
      <c r="AO16" s="336" t="s">
        <v>99</v>
      </c>
      <c r="AP16" s="337"/>
      <c r="AQ16" s="11"/>
      <c r="AR16" s="17"/>
      <c r="AS16" s="17"/>
      <c r="AT16" s="17"/>
      <c r="AU16" s="17"/>
      <c r="AV16" s="17"/>
      <c r="AW16" s="17"/>
      <c r="AX16" s="17"/>
      <c r="AY16" s="17"/>
      <c r="AZ16" s="336" t="s">
        <v>96</v>
      </c>
      <c r="BA16" s="337"/>
      <c r="BB16" s="11"/>
      <c r="BC16" s="17"/>
      <c r="BD16" s="17"/>
      <c r="BE16" s="17"/>
      <c r="BF16" s="17"/>
      <c r="BG16" s="17"/>
      <c r="BH16" s="17"/>
      <c r="BI16" s="17"/>
      <c r="BJ16" s="17"/>
      <c r="BK16" s="336" t="s">
        <v>92</v>
      </c>
      <c r="BL16" s="337"/>
      <c r="BM16" s="11"/>
      <c r="BN16" s="17"/>
      <c r="BO16" s="17"/>
      <c r="BP16" s="17"/>
      <c r="BQ16" s="17"/>
      <c r="BR16" s="17"/>
      <c r="BS16" s="17"/>
      <c r="BT16" s="17"/>
      <c r="BU16" s="17"/>
      <c r="BV16" s="336" t="s">
        <v>95</v>
      </c>
      <c r="BW16" s="337"/>
      <c r="BX16" s="259"/>
      <c r="BY16" s="260"/>
      <c r="BZ16" s="260"/>
      <c r="CA16" s="260"/>
      <c r="CB16" s="260"/>
      <c r="CC16" s="261"/>
      <c r="CD16" s="259"/>
      <c r="CE16" s="260"/>
      <c r="CF16" s="260"/>
      <c r="CG16" s="260"/>
      <c r="CH16" s="260"/>
      <c r="CI16" s="261"/>
      <c r="CJ16" s="259"/>
      <c r="CK16" s="260"/>
      <c r="CL16" s="260"/>
      <c r="CM16" s="260"/>
      <c r="CN16" s="260"/>
      <c r="CO16" s="261"/>
      <c r="CP16" s="266">
        <f>HI16</f>
        <v>1</v>
      </c>
      <c r="CQ16" s="266"/>
      <c r="CR16" s="2"/>
      <c r="CS16" s="2"/>
      <c r="CT16" s="2"/>
      <c r="CU16" s="2"/>
      <c r="CV16" s="2"/>
      <c r="CW16" s="2"/>
      <c r="CX16" s="2"/>
      <c r="CY16" s="2"/>
      <c r="CZ16" s="2"/>
      <c r="DA16" s="2"/>
      <c r="EA16" s="267">
        <v>2</v>
      </c>
      <c r="EB16" s="268"/>
      <c r="EC16" s="28"/>
      <c r="ED16" s="28"/>
      <c r="EE16" s="28"/>
      <c r="EF16" s="28"/>
      <c r="EG16" s="28"/>
      <c r="EH16" s="29"/>
      <c r="EI16" s="18"/>
      <c r="EJ16" s="18"/>
      <c r="EK16" s="18"/>
      <c r="EL16" s="18"/>
      <c r="EM16" s="18"/>
      <c r="EN16" s="18"/>
      <c r="EO16" s="18"/>
      <c r="EP16" s="18"/>
      <c r="EQ16" s="18"/>
      <c r="ER16" s="19"/>
      <c r="ES16" s="313"/>
      <c r="ET16" s="314"/>
      <c r="EU16" s="314"/>
      <c r="EV16" s="314"/>
      <c r="EW16" s="314"/>
      <c r="EX16" s="314"/>
      <c r="EY16" s="314"/>
      <c r="EZ16" s="314"/>
      <c r="FA16" s="314"/>
      <c r="FB16" s="315"/>
      <c r="FC16" s="11"/>
      <c r="FD16" s="17"/>
      <c r="FE16" s="17"/>
      <c r="FF16" s="17"/>
      <c r="FG16" s="17"/>
      <c r="FH16" s="17"/>
      <c r="FI16" s="17"/>
      <c r="FJ16" s="17"/>
      <c r="FK16" s="17"/>
      <c r="FL16" s="12"/>
      <c r="FM16" s="11"/>
      <c r="FN16" s="17"/>
      <c r="FO16" s="17"/>
      <c r="FP16" s="17"/>
      <c r="FQ16" s="17"/>
      <c r="FR16" s="17"/>
      <c r="FS16" s="17"/>
      <c r="FT16" s="17"/>
      <c r="FU16" s="17"/>
      <c r="FV16" s="12"/>
      <c r="FW16" s="11"/>
      <c r="FX16" s="17"/>
      <c r="FY16" s="17"/>
      <c r="FZ16" s="17"/>
      <c r="GA16" s="17"/>
      <c r="GB16" s="17"/>
      <c r="GC16" s="17"/>
      <c r="GD16" s="17"/>
      <c r="GE16" s="17"/>
      <c r="GF16" s="12"/>
      <c r="GG16" s="11"/>
      <c r="GH16" s="17"/>
      <c r="GI16" s="17"/>
      <c r="GJ16" s="17"/>
      <c r="GK16" s="17"/>
      <c r="GL16" s="17"/>
      <c r="GM16" s="17"/>
      <c r="GN16" s="17"/>
      <c r="GO16" s="17"/>
      <c r="GP16" s="12"/>
      <c r="GQ16" s="45">
        <f>COUNTIF(EI18,"=2")</f>
        <v>1</v>
      </c>
      <c r="GR16" s="46">
        <f>COUNTIF(FC18,"=2")</f>
        <v>1</v>
      </c>
      <c r="GS16" s="46">
        <f>COUNTIF(FM18,"=2")</f>
        <v>1</v>
      </c>
      <c r="GT16" s="8">
        <f>COUNTIF(FW18,"=2")</f>
        <v>1</v>
      </c>
      <c r="GU16" s="8">
        <f>COUNTIF(GG18,"=2")</f>
        <v>1</v>
      </c>
      <c r="GV16" s="6"/>
      <c r="GW16" s="3"/>
      <c r="GX16" s="8"/>
      <c r="GY16" s="8"/>
      <c r="GZ16" s="8"/>
      <c r="HA16" s="8"/>
      <c r="HB16" s="6"/>
      <c r="HC16" s="47">
        <f>SUM(M17:N22)</f>
        <v>30</v>
      </c>
      <c r="HD16" s="47">
        <f>SUM(FF17:FG22)</f>
        <v>0</v>
      </c>
      <c r="HE16" s="47">
        <f>SUM(AT17:AU22)</f>
        <v>30</v>
      </c>
      <c r="HF16" s="2">
        <f>SUM(BE17:BF22)</f>
        <v>30</v>
      </c>
      <c r="HG16" s="2">
        <f>SUM(BP17:BQ22)</f>
        <v>30</v>
      </c>
      <c r="HH16" s="2"/>
      <c r="HI16" s="257">
        <f>HP27</f>
        <v>1</v>
      </c>
      <c r="HJ16" s="257"/>
      <c r="HL16" s="2"/>
      <c r="HM16" s="2"/>
      <c r="HN16" s="254"/>
      <c r="HO16" s="55">
        <f t="shared" si="1"/>
        <v>0</v>
      </c>
      <c r="HP16" s="49">
        <f t="shared" si="2"/>
        <v>3</v>
      </c>
      <c r="HR16" s="54">
        <f>IF(HA26=0,"MAX",GW26/HA26)</f>
        <v>1</v>
      </c>
      <c r="HS16">
        <f>IF(GW30="MAX",8,GW26-HA26)</f>
        <v>0</v>
      </c>
    </row>
    <row r="17" spans="2:227" ht="9.6" customHeight="1">
      <c r="B17" s="333"/>
      <c r="C17" s="334"/>
      <c r="D17" s="38"/>
      <c r="E17" s="38"/>
      <c r="F17" s="38"/>
      <c r="G17" s="38"/>
      <c r="H17" s="38"/>
      <c r="I17" s="39"/>
      <c r="J17" s="18"/>
      <c r="K17" s="18"/>
      <c r="L17" s="20"/>
      <c r="M17" s="258">
        <f>AA9</f>
        <v>15</v>
      </c>
      <c r="N17" s="258"/>
      <c r="O17" s="251" t="s">
        <v>30</v>
      </c>
      <c r="P17" s="258">
        <f>X9</f>
        <v>10</v>
      </c>
      <c r="Q17" s="258"/>
      <c r="R17" s="21"/>
      <c r="S17" s="18"/>
      <c r="T17" s="19"/>
      <c r="U17" s="316"/>
      <c r="V17" s="317"/>
      <c r="W17" s="317"/>
      <c r="X17" s="317"/>
      <c r="Y17" s="317"/>
      <c r="Z17" s="317"/>
      <c r="AA17" s="317"/>
      <c r="AB17" s="317"/>
      <c r="AC17" s="317"/>
      <c r="AD17" s="317"/>
      <c r="AE17" s="318"/>
      <c r="AF17" s="13"/>
      <c r="AG17" s="9"/>
      <c r="AH17" s="11"/>
      <c r="AI17" s="251">
        <v>15</v>
      </c>
      <c r="AJ17" s="251"/>
      <c r="AK17" s="251" t="s">
        <v>30</v>
      </c>
      <c r="AL17" s="251">
        <v>8</v>
      </c>
      <c r="AM17" s="251"/>
      <c r="AN17" s="12"/>
      <c r="AO17" s="338"/>
      <c r="AP17" s="339"/>
      <c r="AQ17" s="13"/>
      <c r="AR17" s="9"/>
      <c r="AS17" s="11"/>
      <c r="AT17" s="251">
        <v>15</v>
      </c>
      <c r="AU17" s="251"/>
      <c r="AV17" s="251" t="s">
        <v>30</v>
      </c>
      <c r="AW17" s="251">
        <v>5</v>
      </c>
      <c r="AX17" s="251"/>
      <c r="AY17" s="12"/>
      <c r="AZ17" s="338"/>
      <c r="BA17" s="339"/>
      <c r="BB17" s="13"/>
      <c r="BC17" s="9"/>
      <c r="BD17" s="11"/>
      <c r="BE17" s="251">
        <v>15</v>
      </c>
      <c r="BF17" s="251"/>
      <c r="BG17" s="251" t="s">
        <v>30</v>
      </c>
      <c r="BH17" s="251">
        <v>7</v>
      </c>
      <c r="BI17" s="251"/>
      <c r="BJ17" s="12"/>
      <c r="BK17" s="338"/>
      <c r="BL17" s="339"/>
      <c r="BM17" s="13"/>
      <c r="BN17" s="9"/>
      <c r="BO17" s="11"/>
      <c r="BP17" s="251">
        <v>15</v>
      </c>
      <c r="BQ17" s="251"/>
      <c r="BR17" s="251" t="s">
        <v>30</v>
      </c>
      <c r="BS17" s="251">
        <v>8</v>
      </c>
      <c r="BT17" s="251"/>
      <c r="BU17" s="12"/>
      <c r="BV17" s="338"/>
      <c r="BW17" s="339"/>
      <c r="BX17" s="262"/>
      <c r="BY17" s="263"/>
      <c r="BZ17" s="263"/>
      <c r="CA17" s="263"/>
      <c r="CB17" s="263"/>
      <c r="CC17" s="264"/>
      <c r="CD17" s="262"/>
      <c r="CE17" s="263"/>
      <c r="CF17" s="263"/>
      <c r="CG17" s="263"/>
      <c r="CH17" s="263"/>
      <c r="CI17" s="264"/>
      <c r="CJ17" s="262"/>
      <c r="CK17" s="265"/>
      <c r="CL17" s="265"/>
      <c r="CM17" s="265"/>
      <c r="CN17" s="265"/>
      <c r="CO17" s="264"/>
      <c r="CP17" s="266"/>
      <c r="CQ17" s="266"/>
      <c r="CR17" s="2"/>
      <c r="CS17" s="2"/>
      <c r="CT17" s="2"/>
      <c r="CU17" s="2"/>
      <c r="CV17" s="2"/>
      <c r="CW17" s="2"/>
      <c r="CX17" s="2"/>
      <c r="CY17" s="2"/>
      <c r="CZ17" s="2"/>
      <c r="DA17" s="2"/>
      <c r="EA17" s="269"/>
      <c r="EB17" s="270"/>
      <c r="EC17" s="31"/>
      <c r="ED17" s="31"/>
      <c r="EE17" s="31"/>
      <c r="EF17" s="31"/>
      <c r="EG17" s="31"/>
      <c r="EH17" s="32"/>
      <c r="EI17" s="18"/>
      <c r="EJ17" s="18"/>
      <c r="EK17" s="20"/>
      <c r="EL17" s="258" t="str">
        <f>IF(M17&gt;P17,"1",IF(M17&lt;P17,"0"))</f>
        <v>1</v>
      </c>
      <c r="EM17" s="258"/>
      <c r="EN17" s="258" t="str">
        <f>IF(M17&lt;P17,"1",IF(M17&gt;P17,"0"))</f>
        <v>0</v>
      </c>
      <c r="EO17" s="258"/>
      <c r="EP17" s="21"/>
      <c r="EQ17" s="18"/>
      <c r="ER17" s="19"/>
      <c r="ES17" s="316"/>
      <c r="ET17" s="317"/>
      <c r="EU17" s="317"/>
      <c r="EV17" s="317"/>
      <c r="EW17" s="317"/>
      <c r="EX17" s="317"/>
      <c r="EY17" s="317"/>
      <c r="EZ17" s="317"/>
      <c r="FA17" s="317"/>
      <c r="FB17" s="318"/>
      <c r="FC17" s="13"/>
      <c r="FD17" s="9"/>
      <c r="FE17" s="11"/>
      <c r="FF17" s="258" t="str">
        <f>IF(AI17&gt;AL17,"1",IF(AI17&lt;AL17,"0"))</f>
        <v>1</v>
      </c>
      <c r="FG17" s="258"/>
      <c r="FH17" s="258" t="str">
        <f>IF(AI17&lt;AL17,"1",IF(AI17&gt;AL17,"0"))</f>
        <v>0</v>
      </c>
      <c r="FI17" s="258"/>
      <c r="FJ17" s="12"/>
      <c r="FK17" s="9"/>
      <c r="FL17" s="10"/>
      <c r="FM17" s="13"/>
      <c r="FN17" s="9"/>
      <c r="FO17" s="11"/>
      <c r="FP17" s="258" t="str">
        <f>IF(AT17&gt;AW17,"1",IF(AT17&lt;AW17,"0"))</f>
        <v>1</v>
      </c>
      <c r="FQ17" s="258"/>
      <c r="FR17" s="258" t="str">
        <f>IF(AT17&lt;AW17,"1",IF(AT17&gt;AW17,"0"))</f>
        <v>0</v>
      </c>
      <c r="FS17" s="258"/>
      <c r="FT17" s="12"/>
      <c r="FU17" s="9"/>
      <c r="FV17" s="10"/>
      <c r="FW17" s="13"/>
      <c r="FX17" s="9"/>
      <c r="FY17" s="11"/>
      <c r="FZ17" s="258" t="str">
        <f>IF(BE17&gt;BH17,"1",IF(BE17&lt;BH17,"0"))</f>
        <v>1</v>
      </c>
      <c r="GA17" s="258"/>
      <c r="GB17" s="258" t="str">
        <f>IF(BE17&lt;BH17,"1",IF(BE17&gt;BH17,"0"))</f>
        <v>0</v>
      </c>
      <c r="GC17" s="258"/>
      <c r="GD17" s="12"/>
      <c r="GE17" s="9"/>
      <c r="GF17" s="10"/>
      <c r="GG17" s="13"/>
      <c r="GH17" s="9"/>
      <c r="GI17" s="11"/>
      <c r="GJ17" s="258" t="str">
        <f>IF(BP17&gt;BS17,"1",IF(BP17&lt;BS17,"0"))</f>
        <v>1</v>
      </c>
      <c r="GK17" s="258"/>
      <c r="GL17" s="258" t="str">
        <f>IF(BP17&lt;BS17,"1",IF(BP17&gt;BS17,"0"))</f>
        <v>0</v>
      </c>
      <c r="GM17" s="258"/>
      <c r="GN17" s="12"/>
      <c r="GO17" s="9"/>
      <c r="GP17" s="10"/>
      <c r="GQ17" s="4"/>
      <c r="GR17" s="5">
        <f>COUNTIF(EQ18,"=2")</f>
        <v>0</v>
      </c>
      <c r="GS17" s="5">
        <f>COUNTIF(FK18,"=2")</f>
        <v>0</v>
      </c>
      <c r="GT17" s="50">
        <f>COUNTIF(FU18,"=2")</f>
        <v>0</v>
      </c>
      <c r="GU17" s="50">
        <f>COUNTIF(GE18,"=2")</f>
        <v>0</v>
      </c>
      <c r="GV17" s="51">
        <f>COUNTIF(GO18,"=2")</f>
        <v>0</v>
      </c>
      <c r="GW17" s="4"/>
      <c r="GX17" s="5"/>
      <c r="GY17" s="5"/>
      <c r="GZ17" s="5"/>
      <c r="HA17" s="5"/>
      <c r="HB17" s="7"/>
      <c r="HC17" s="2"/>
      <c r="HD17" s="2">
        <f>SUM(P17:Q22)</f>
        <v>15</v>
      </c>
      <c r="HE17" s="2">
        <f>SUM(AL17:AM22)</f>
        <v>19</v>
      </c>
      <c r="HF17" s="47">
        <f>SUM(AW17:AX22)</f>
        <v>14</v>
      </c>
      <c r="HG17" s="47">
        <f>SUM(BH17:BI22)</f>
        <v>17</v>
      </c>
      <c r="HH17" s="47">
        <f>SUM(BS17:BT22)</f>
        <v>20</v>
      </c>
      <c r="HI17" s="257"/>
      <c r="HJ17" s="257"/>
      <c r="HL17" s="2"/>
      <c r="HM17" s="2"/>
      <c r="HN17" s="254"/>
      <c r="HO17" s="55">
        <f t="shared" si="1"/>
        <v>-600</v>
      </c>
      <c r="HP17" s="49">
        <f t="shared" si="2"/>
        <v>5</v>
      </c>
      <c r="HR17" s="54">
        <f>IF(HA34=0,"MAX",GW34/HA34)</f>
        <v>0.25</v>
      </c>
      <c r="HS17">
        <f>IF(GW38="MAX",8,GW34-HA34)</f>
        <v>-6</v>
      </c>
    </row>
    <row r="18" spans="2:227" ht="9.6" customHeight="1">
      <c r="B18" s="333" t="s">
        <v>85</v>
      </c>
      <c r="C18" s="334"/>
      <c r="D18" s="334"/>
      <c r="E18" s="334"/>
      <c r="F18" s="334"/>
      <c r="G18" s="334"/>
      <c r="H18" s="334"/>
      <c r="I18" s="335"/>
      <c r="J18" s="258">
        <f>EI18</f>
        <v>2</v>
      </c>
      <c r="K18" s="253"/>
      <c r="L18" s="22"/>
      <c r="M18" s="258"/>
      <c r="N18" s="258"/>
      <c r="O18" s="251"/>
      <c r="P18" s="258"/>
      <c r="Q18" s="258"/>
      <c r="R18" s="19"/>
      <c r="S18" s="252">
        <f>EQ18</f>
        <v>0</v>
      </c>
      <c r="T18" s="253"/>
      <c r="U18" s="316"/>
      <c r="V18" s="317"/>
      <c r="W18" s="317"/>
      <c r="X18" s="317"/>
      <c r="Y18" s="317"/>
      <c r="Z18" s="317"/>
      <c r="AA18" s="317"/>
      <c r="AB18" s="317"/>
      <c r="AC18" s="317"/>
      <c r="AD18" s="317"/>
      <c r="AE18" s="318"/>
      <c r="AF18" s="252">
        <f>FC18</f>
        <v>2</v>
      </c>
      <c r="AG18" s="253"/>
      <c r="AH18" s="13"/>
      <c r="AI18" s="251"/>
      <c r="AJ18" s="251"/>
      <c r="AK18" s="251"/>
      <c r="AL18" s="251"/>
      <c r="AM18" s="251"/>
      <c r="AN18" s="10"/>
      <c r="AO18" s="252">
        <f>FK18</f>
        <v>0</v>
      </c>
      <c r="AP18" s="253"/>
      <c r="AQ18" s="252">
        <f>FM18</f>
        <v>2</v>
      </c>
      <c r="AR18" s="253"/>
      <c r="AS18" s="13"/>
      <c r="AT18" s="251"/>
      <c r="AU18" s="251"/>
      <c r="AV18" s="251"/>
      <c r="AW18" s="251"/>
      <c r="AX18" s="251"/>
      <c r="AY18" s="10"/>
      <c r="AZ18" s="252">
        <f>FU18</f>
        <v>0</v>
      </c>
      <c r="BA18" s="253"/>
      <c r="BB18" s="252">
        <f>FW18</f>
        <v>2</v>
      </c>
      <c r="BC18" s="253"/>
      <c r="BD18" s="13"/>
      <c r="BE18" s="251"/>
      <c r="BF18" s="251"/>
      <c r="BG18" s="251"/>
      <c r="BH18" s="251"/>
      <c r="BI18" s="251"/>
      <c r="BJ18" s="10"/>
      <c r="BK18" s="252">
        <f>GE18</f>
        <v>0</v>
      </c>
      <c r="BL18" s="253"/>
      <c r="BM18" s="252">
        <f>GG18</f>
        <v>2</v>
      </c>
      <c r="BN18" s="253"/>
      <c r="BO18" s="13"/>
      <c r="BP18" s="251"/>
      <c r="BQ18" s="251"/>
      <c r="BR18" s="251"/>
      <c r="BS18" s="251"/>
      <c r="BT18" s="251"/>
      <c r="BU18" s="10"/>
      <c r="BV18" s="252">
        <f>GO18</f>
        <v>0</v>
      </c>
      <c r="BW18" s="253"/>
      <c r="BX18" s="298">
        <f>GQ18</f>
        <v>5</v>
      </c>
      <c r="BY18" s="295"/>
      <c r="BZ18" s="283"/>
      <c r="CA18" s="283"/>
      <c r="CB18" s="295">
        <f>GU18</f>
        <v>0</v>
      </c>
      <c r="CC18" s="296"/>
      <c r="CD18" s="298">
        <f>GW18</f>
        <v>10</v>
      </c>
      <c r="CE18" s="295"/>
      <c r="CF18" s="283"/>
      <c r="CG18" s="283"/>
      <c r="CH18" s="295">
        <f>HA18</f>
        <v>0</v>
      </c>
      <c r="CI18" s="296"/>
      <c r="CJ18" s="297">
        <f>HC18</f>
        <v>120</v>
      </c>
      <c r="CK18" s="255"/>
      <c r="CL18" s="283"/>
      <c r="CM18" s="283"/>
      <c r="CN18" s="255">
        <f>HG18</f>
        <v>85</v>
      </c>
      <c r="CO18" s="256"/>
      <c r="CP18" s="266"/>
      <c r="CQ18" s="266"/>
      <c r="CR18" s="2"/>
      <c r="CS18" s="2"/>
      <c r="CT18" s="2"/>
      <c r="CU18" s="2"/>
      <c r="CV18" s="2"/>
      <c r="CW18" s="2"/>
      <c r="CX18" s="2"/>
      <c r="CY18" s="2"/>
      <c r="CZ18" s="2"/>
      <c r="DA18" s="2"/>
      <c r="EA18" s="301" t="str">
        <f>B18</f>
        <v>NBクラブ</v>
      </c>
      <c r="EB18" s="302"/>
      <c r="EC18" s="302"/>
      <c r="ED18" s="302"/>
      <c r="EE18" s="302"/>
      <c r="EF18" s="302"/>
      <c r="EG18" s="302"/>
      <c r="EH18" s="303"/>
      <c r="EI18" s="258">
        <f>EL17+EL19+EL21</f>
        <v>2</v>
      </c>
      <c r="EJ18" s="253"/>
      <c r="EK18" s="22"/>
      <c r="EL18" s="258"/>
      <c r="EM18" s="258"/>
      <c r="EN18" s="258"/>
      <c r="EO18" s="258"/>
      <c r="EP18" s="19"/>
      <c r="EQ18" s="252">
        <f>EN17+EN19+EN21</f>
        <v>0</v>
      </c>
      <c r="ER18" s="253"/>
      <c r="ES18" s="316"/>
      <c r="ET18" s="317"/>
      <c r="EU18" s="317"/>
      <c r="EV18" s="317"/>
      <c r="EW18" s="317"/>
      <c r="EX18" s="317"/>
      <c r="EY18" s="317"/>
      <c r="EZ18" s="317"/>
      <c r="FA18" s="317"/>
      <c r="FB18" s="318"/>
      <c r="FC18" s="252">
        <f>FF17+FF19+FF21</f>
        <v>2</v>
      </c>
      <c r="FD18" s="253"/>
      <c r="FE18" s="13"/>
      <c r="FF18" s="258"/>
      <c r="FG18" s="258"/>
      <c r="FH18" s="258"/>
      <c r="FI18" s="258"/>
      <c r="FJ18" s="10"/>
      <c r="FK18" s="252">
        <f>FH17+FH19+FH21</f>
        <v>0</v>
      </c>
      <c r="FL18" s="253"/>
      <c r="FM18" s="252">
        <f>FP17+FP19+FP21</f>
        <v>2</v>
      </c>
      <c r="FN18" s="253"/>
      <c r="FO18" s="13"/>
      <c r="FP18" s="258"/>
      <c r="FQ18" s="258"/>
      <c r="FR18" s="258"/>
      <c r="FS18" s="258"/>
      <c r="FT18" s="10"/>
      <c r="FU18" s="252">
        <f>FR17+FR19+FR21</f>
        <v>0</v>
      </c>
      <c r="FV18" s="253"/>
      <c r="FW18" s="252">
        <f>FZ17+FZ19+FZ21</f>
        <v>2</v>
      </c>
      <c r="FX18" s="253"/>
      <c r="FY18" s="13"/>
      <c r="FZ18" s="258"/>
      <c r="GA18" s="258"/>
      <c r="GB18" s="258"/>
      <c r="GC18" s="258"/>
      <c r="GD18" s="10"/>
      <c r="GE18" s="252">
        <f>GB17+GB19+GB21</f>
        <v>0</v>
      </c>
      <c r="GF18" s="253"/>
      <c r="GG18" s="252">
        <f>GJ17+GJ19+GJ21</f>
        <v>2</v>
      </c>
      <c r="GH18" s="253"/>
      <c r="GI18" s="13"/>
      <c r="GJ18" s="258"/>
      <c r="GK18" s="258"/>
      <c r="GL18" s="258"/>
      <c r="GM18" s="258"/>
      <c r="GN18" s="10"/>
      <c r="GO18" s="252">
        <f>GL17+GL19+GL21</f>
        <v>0</v>
      </c>
      <c r="GP18" s="253"/>
      <c r="GQ18" s="298">
        <f>SUM(GQ16:GU16)</f>
        <v>5</v>
      </c>
      <c r="GR18" s="295"/>
      <c r="GS18" s="283"/>
      <c r="GT18" s="283"/>
      <c r="GU18" s="295">
        <f>SUM(GR17:GV17)</f>
        <v>0</v>
      </c>
      <c r="GV18" s="296"/>
      <c r="GW18" s="298">
        <f>SUM(EI18,FC18,FM18,FW18,GG18)</f>
        <v>10</v>
      </c>
      <c r="GX18" s="295"/>
      <c r="GY18" s="283"/>
      <c r="GZ18" s="283"/>
      <c r="HA18" s="295">
        <f>SUM(EQ18,FK18,FU18,GE18,GO18)</f>
        <v>0</v>
      </c>
      <c r="HB18" s="296"/>
      <c r="HC18" s="297">
        <f>SUM(HC16:HG16)</f>
        <v>120</v>
      </c>
      <c r="HD18" s="255"/>
      <c r="HE18" s="283"/>
      <c r="HF18" s="283"/>
      <c r="HG18" s="255">
        <f>SUM(HD17:HH17)</f>
        <v>85</v>
      </c>
      <c r="HH18" s="256"/>
      <c r="HI18" s="257"/>
      <c r="HJ18" s="257"/>
      <c r="HL18" s="2"/>
      <c r="HM18" s="2"/>
      <c r="HN18" s="254"/>
      <c r="HO18" s="55">
        <f t="shared" si="1"/>
        <v>-600</v>
      </c>
      <c r="HP18" s="49">
        <f t="shared" si="2"/>
        <v>5</v>
      </c>
      <c r="HR18" s="54">
        <f>IF(HA42=0,"MAX",GW42/HA42)</f>
        <v>0.25</v>
      </c>
      <c r="HS18">
        <f>IF(GW46="MAX",8,GW42-HA42)</f>
        <v>-6</v>
      </c>
    </row>
    <row r="19" spans="2:227" ht="9.6" customHeight="1">
      <c r="B19" s="333"/>
      <c r="C19" s="334"/>
      <c r="D19" s="334"/>
      <c r="E19" s="334"/>
      <c r="F19" s="334"/>
      <c r="G19" s="334"/>
      <c r="H19" s="334"/>
      <c r="I19" s="335"/>
      <c r="J19" s="258"/>
      <c r="K19" s="253"/>
      <c r="L19" s="22"/>
      <c r="M19" s="258">
        <f>AA11</f>
        <v>15</v>
      </c>
      <c r="N19" s="258"/>
      <c r="O19" s="251" t="s">
        <v>30</v>
      </c>
      <c r="P19" s="258">
        <f>X11</f>
        <v>5</v>
      </c>
      <c r="Q19" s="258"/>
      <c r="R19" s="19"/>
      <c r="S19" s="252"/>
      <c r="T19" s="253"/>
      <c r="U19" s="316"/>
      <c r="V19" s="317"/>
      <c r="W19" s="317"/>
      <c r="X19" s="317"/>
      <c r="Y19" s="317"/>
      <c r="Z19" s="317"/>
      <c r="AA19" s="317"/>
      <c r="AB19" s="317"/>
      <c r="AC19" s="317"/>
      <c r="AD19" s="317"/>
      <c r="AE19" s="318"/>
      <c r="AF19" s="252"/>
      <c r="AG19" s="253"/>
      <c r="AH19" s="13"/>
      <c r="AI19" s="251">
        <v>15</v>
      </c>
      <c r="AJ19" s="251"/>
      <c r="AK19" s="251" t="s">
        <v>30</v>
      </c>
      <c r="AL19" s="251">
        <v>11</v>
      </c>
      <c r="AM19" s="251"/>
      <c r="AN19" s="10"/>
      <c r="AO19" s="252"/>
      <c r="AP19" s="253"/>
      <c r="AQ19" s="252"/>
      <c r="AR19" s="253"/>
      <c r="AS19" s="13"/>
      <c r="AT19" s="251">
        <v>15</v>
      </c>
      <c r="AU19" s="251"/>
      <c r="AV19" s="251" t="s">
        <v>30</v>
      </c>
      <c r="AW19" s="251">
        <v>9</v>
      </c>
      <c r="AX19" s="251"/>
      <c r="AY19" s="10"/>
      <c r="AZ19" s="252"/>
      <c r="BA19" s="253"/>
      <c r="BB19" s="252"/>
      <c r="BC19" s="253"/>
      <c r="BD19" s="13"/>
      <c r="BE19" s="251">
        <v>15</v>
      </c>
      <c r="BF19" s="251"/>
      <c r="BG19" s="251" t="s">
        <v>30</v>
      </c>
      <c r="BH19" s="251">
        <v>10</v>
      </c>
      <c r="BI19" s="251"/>
      <c r="BJ19" s="10"/>
      <c r="BK19" s="252"/>
      <c r="BL19" s="253"/>
      <c r="BM19" s="252"/>
      <c r="BN19" s="253"/>
      <c r="BO19" s="13"/>
      <c r="BP19" s="251">
        <v>15</v>
      </c>
      <c r="BQ19" s="251"/>
      <c r="BR19" s="251" t="s">
        <v>30</v>
      </c>
      <c r="BS19" s="251">
        <v>12</v>
      </c>
      <c r="BT19" s="251"/>
      <c r="BU19" s="10"/>
      <c r="BV19" s="252"/>
      <c r="BW19" s="253"/>
      <c r="BX19" s="298"/>
      <c r="BY19" s="295"/>
      <c r="BZ19" s="283"/>
      <c r="CA19" s="283"/>
      <c r="CB19" s="295"/>
      <c r="CC19" s="296"/>
      <c r="CD19" s="298"/>
      <c r="CE19" s="295"/>
      <c r="CF19" s="283"/>
      <c r="CG19" s="283"/>
      <c r="CH19" s="295"/>
      <c r="CI19" s="296"/>
      <c r="CJ19" s="297"/>
      <c r="CK19" s="255"/>
      <c r="CL19" s="283"/>
      <c r="CM19" s="283"/>
      <c r="CN19" s="255"/>
      <c r="CO19" s="256"/>
      <c r="CP19" s="266"/>
      <c r="CQ19" s="266"/>
      <c r="CR19" s="2"/>
      <c r="CS19" s="2"/>
      <c r="CT19" s="2"/>
      <c r="CU19" s="2"/>
      <c r="CV19" s="2"/>
      <c r="CW19" s="2"/>
      <c r="CX19" s="2"/>
      <c r="CY19" s="2"/>
      <c r="CZ19" s="2"/>
      <c r="DA19" s="2"/>
      <c r="EA19" s="301"/>
      <c r="EB19" s="302"/>
      <c r="EC19" s="302"/>
      <c r="ED19" s="302"/>
      <c r="EE19" s="302"/>
      <c r="EF19" s="302"/>
      <c r="EG19" s="302"/>
      <c r="EH19" s="303"/>
      <c r="EI19" s="258"/>
      <c r="EJ19" s="253"/>
      <c r="EK19" s="22"/>
      <c r="EL19" s="258" t="str">
        <f>IF(M19&gt;P19,"1",IF(M19&lt;P19,"0"))</f>
        <v>1</v>
      </c>
      <c r="EM19" s="258"/>
      <c r="EN19" s="258" t="str">
        <f>IF(M19&lt;P19,"1",IF(M19&gt;P19,"0"))</f>
        <v>0</v>
      </c>
      <c r="EO19" s="258"/>
      <c r="EP19" s="19"/>
      <c r="EQ19" s="252"/>
      <c r="ER19" s="253"/>
      <c r="ES19" s="316"/>
      <c r="ET19" s="317"/>
      <c r="EU19" s="317"/>
      <c r="EV19" s="317"/>
      <c r="EW19" s="317"/>
      <c r="EX19" s="317"/>
      <c r="EY19" s="317"/>
      <c r="EZ19" s="317"/>
      <c r="FA19" s="317"/>
      <c r="FB19" s="318"/>
      <c r="FC19" s="252"/>
      <c r="FD19" s="253"/>
      <c r="FE19" s="13"/>
      <c r="FF19" s="258" t="str">
        <f>IF(AI19&gt;AL19,"1",IF(AI19&lt;AL19,"0"))</f>
        <v>1</v>
      </c>
      <c r="FG19" s="258"/>
      <c r="FH19" s="258" t="str">
        <f>IF(AI19&lt;AL19,"1",IF(AI19&gt;AL19,"0"))</f>
        <v>0</v>
      </c>
      <c r="FI19" s="258"/>
      <c r="FJ19" s="10"/>
      <c r="FK19" s="252"/>
      <c r="FL19" s="253"/>
      <c r="FM19" s="252"/>
      <c r="FN19" s="253"/>
      <c r="FO19" s="13"/>
      <c r="FP19" s="258" t="str">
        <f>IF(AT19&gt;AW19,"1",IF(AT19&lt;AW19,"0"))</f>
        <v>1</v>
      </c>
      <c r="FQ19" s="258"/>
      <c r="FR19" s="258" t="str">
        <f>IF(AT19&lt;AW19,"1",IF(AT19&gt;AW19,"0"))</f>
        <v>0</v>
      </c>
      <c r="FS19" s="258"/>
      <c r="FT19" s="10"/>
      <c r="FU19" s="252"/>
      <c r="FV19" s="253"/>
      <c r="FW19" s="252"/>
      <c r="FX19" s="253"/>
      <c r="FY19" s="13"/>
      <c r="FZ19" s="258" t="str">
        <f>IF(BE19&gt;BH19,"1",IF(BE19&lt;BH19,"0"))</f>
        <v>1</v>
      </c>
      <c r="GA19" s="258"/>
      <c r="GB19" s="258" t="str">
        <f>IF(BE19&lt;BH19,"1",IF(BE19&gt;BH19,"0"))</f>
        <v>0</v>
      </c>
      <c r="GC19" s="258"/>
      <c r="GD19" s="10"/>
      <c r="GE19" s="252"/>
      <c r="GF19" s="253"/>
      <c r="GG19" s="252"/>
      <c r="GH19" s="253"/>
      <c r="GI19" s="13"/>
      <c r="GJ19" s="258" t="str">
        <f>IF(BP19&gt;BS19,"1",IF(BP19&lt;BS19,"0"))</f>
        <v>1</v>
      </c>
      <c r="GK19" s="258"/>
      <c r="GL19" s="258" t="str">
        <f>IF(BP19&lt;BS19,"1",IF(BP19&gt;BS19,"0"))</f>
        <v>0</v>
      </c>
      <c r="GM19" s="258"/>
      <c r="GN19" s="10"/>
      <c r="GO19" s="252"/>
      <c r="GP19" s="253"/>
      <c r="GQ19" s="298"/>
      <c r="GR19" s="295"/>
      <c r="GS19" s="283"/>
      <c r="GT19" s="283"/>
      <c r="GU19" s="295"/>
      <c r="GV19" s="296"/>
      <c r="GW19" s="298"/>
      <c r="GX19" s="295"/>
      <c r="GY19" s="283"/>
      <c r="GZ19" s="283"/>
      <c r="HA19" s="295"/>
      <c r="HB19" s="296"/>
      <c r="HC19" s="297"/>
      <c r="HD19" s="255"/>
      <c r="HE19" s="283"/>
      <c r="HF19" s="283"/>
      <c r="HG19" s="255"/>
      <c r="HH19" s="256"/>
      <c r="HI19" s="257"/>
      <c r="HJ19" s="257"/>
      <c r="HL19" s="2"/>
      <c r="HM19" s="2"/>
      <c r="HN19" s="254"/>
      <c r="HO19" s="55">
        <f t="shared" si="1"/>
        <v>300</v>
      </c>
      <c r="HP19" s="49">
        <f t="shared" si="2"/>
        <v>2</v>
      </c>
      <c r="HR19" s="54">
        <f>IF(HA50=0,"MAX",GW50/HA50)</f>
        <v>1.75</v>
      </c>
      <c r="HS19">
        <f>IF(GW54="MAX",8,GW50-HA50)</f>
        <v>3</v>
      </c>
    </row>
    <row r="20" spans="2:227" ht="9.6" customHeight="1">
      <c r="B20" s="333"/>
      <c r="C20" s="334"/>
      <c r="D20" s="334"/>
      <c r="E20" s="334"/>
      <c r="F20" s="334"/>
      <c r="G20" s="334"/>
      <c r="H20" s="334"/>
      <c r="I20" s="335"/>
      <c r="J20" s="258"/>
      <c r="K20" s="253"/>
      <c r="L20" s="22"/>
      <c r="M20" s="258"/>
      <c r="N20" s="258"/>
      <c r="O20" s="251"/>
      <c r="P20" s="258"/>
      <c r="Q20" s="258"/>
      <c r="R20" s="19"/>
      <c r="S20" s="252"/>
      <c r="T20" s="253"/>
      <c r="U20" s="316"/>
      <c r="V20" s="317"/>
      <c r="W20" s="317"/>
      <c r="X20" s="317"/>
      <c r="Y20" s="317"/>
      <c r="Z20" s="317"/>
      <c r="AA20" s="317"/>
      <c r="AB20" s="317"/>
      <c r="AC20" s="317"/>
      <c r="AD20" s="317"/>
      <c r="AE20" s="318"/>
      <c r="AF20" s="252"/>
      <c r="AG20" s="253"/>
      <c r="AH20" s="13"/>
      <c r="AI20" s="251"/>
      <c r="AJ20" s="251"/>
      <c r="AK20" s="251"/>
      <c r="AL20" s="251"/>
      <c r="AM20" s="251"/>
      <c r="AN20" s="10"/>
      <c r="AO20" s="252"/>
      <c r="AP20" s="253"/>
      <c r="AQ20" s="252"/>
      <c r="AR20" s="253"/>
      <c r="AS20" s="13"/>
      <c r="AT20" s="251"/>
      <c r="AU20" s="251"/>
      <c r="AV20" s="251"/>
      <c r="AW20" s="251"/>
      <c r="AX20" s="251"/>
      <c r="AY20" s="10"/>
      <c r="AZ20" s="252"/>
      <c r="BA20" s="253"/>
      <c r="BB20" s="252"/>
      <c r="BC20" s="253"/>
      <c r="BD20" s="13"/>
      <c r="BE20" s="251"/>
      <c r="BF20" s="251"/>
      <c r="BG20" s="251"/>
      <c r="BH20" s="251"/>
      <c r="BI20" s="251"/>
      <c r="BJ20" s="10"/>
      <c r="BK20" s="252"/>
      <c r="BL20" s="253"/>
      <c r="BM20" s="252"/>
      <c r="BN20" s="253"/>
      <c r="BO20" s="13"/>
      <c r="BP20" s="251"/>
      <c r="BQ20" s="251"/>
      <c r="BR20" s="251"/>
      <c r="BS20" s="251"/>
      <c r="BT20" s="251"/>
      <c r="BU20" s="10"/>
      <c r="BV20" s="252"/>
      <c r="BW20" s="253"/>
      <c r="BX20" s="262"/>
      <c r="BY20" s="263"/>
      <c r="BZ20" s="263"/>
      <c r="CA20" s="263"/>
      <c r="CB20" s="263"/>
      <c r="CC20" s="264"/>
      <c r="CD20" s="262"/>
      <c r="CE20" s="263"/>
      <c r="CF20" s="263"/>
      <c r="CG20" s="263"/>
      <c r="CH20" s="263"/>
      <c r="CI20" s="264"/>
      <c r="CJ20" s="262"/>
      <c r="CK20" s="265"/>
      <c r="CL20" s="265"/>
      <c r="CM20" s="265"/>
      <c r="CN20" s="265"/>
      <c r="CO20" s="264"/>
      <c r="CP20" s="266"/>
      <c r="CQ20" s="266"/>
      <c r="CR20" s="2"/>
      <c r="CS20" s="2"/>
      <c r="CT20" s="2"/>
      <c r="CU20" s="2"/>
      <c r="CV20" s="2"/>
      <c r="CW20" s="2"/>
      <c r="CX20" s="2"/>
      <c r="CY20" s="2"/>
      <c r="CZ20" s="2"/>
      <c r="DA20" s="2"/>
      <c r="EA20" s="301"/>
      <c r="EB20" s="302"/>
      <c r="EC20" s="302"/>
      <c r="ED20" s="302"/>
      <c r="EE20" s="302"/>
      <c r="EF20" s="302"/>
      <c r="EG20" s="302"/>
      <c r="EH20" s="303"/>
      <c r="EI20" s="258"/>
      <c r="EJ20" s="253"/>
      <c r="EK20" s="22"/>
      <c r="EL20" s="258"/>
      <c r="EM20" s="258"/>
      <c r="EN20" s="258"/>
      <c r="EO20" s="258"/>
      <c r="EP20" s="19"/>
      <c r="EQ20" s="252"/>
      <c r="ER20" s="253"/>
      <c r="ES20" s="316"/>
      <c r="ET20" s="317"/>
      <c r="EU20" s="317"/>
      <c r="EV20" s="317"/>
      <c r="EW20" s="317"/>
      <c r="EX20" s="317"/>
      <c r="EY20" s="317"/>
      <c r="EZ20" s="317"/>
      <c r="FA20" s="317"/>
      <c r="FB20" s="318"/>
      <c r="FC20" s="252"/>
      <c r="FD20" s="253"/>
      <c r="FE20" s="13"/>
      <c r="FF20" s="258"/>
      <c r="FG20" s="258"/>
      <c r="FH20" s="258"/>
      <c r="FI20" s="258"/>
      <c r="FJ20" s="10"/>
      <c r="FK20" s="252"/>
      <c r="FL20" s="253"/>
      <c r="FM20" s="252"/>
      <c r="FN20" s="253"/>
      <c r="FO20" s="13"/>
      <c r="FP20" s="258"/>
      <c r="FQ20" s="258"/>
      <c r="FR20" s="258"/>
      <c r="FS20" s="258"/>
      <c r="FT20" s="10"/>
      <c r="FU20" s="252"/>
      <c r="FV20" s="253"/>
      <c r="FW20" s="252"/>
      <c r="FX20" s="253"/>
      <c r="FY20" s="13"/>
      <c r="FZ20" s="258"/>
      <c r="GA20" s="258"/>
      <c r="GB20" s="258"/>
      <c r="GC20" s="258"/>
      <c r="GD20" s="10"/>
      <c r="GE20" s="252"/>
      <c r="GF20" s="253"/>
      <c r="GG20" s="252"/>
      <c r="GH20" s="253"/>
      <c r="GI20" s="13"/>
      <c r="GJ20" s="258"/>
      <c r="GK20" s="258"/>
      <c r="GL20" s="258"/>
      <c r="GM20" s="258"/>
      <c r="GN20" s="10"/>
      <c r="GO20" s="252"/>
      <c r="GP20" s="253"/>
      <c r="GQ20" s="4"/>
      <c r="GR20" s="5"/>
      <c r="GS20" s="5"/>
      <c r="GT20" s="5"/>
      <c r="GU20" s="5"/>
      <c r="GV20" s="7"/>
      <c r="GW20" s="4"/>
      <c r="GX20" s="5"/>
      <c r="GY20" s="5"/>
      <c r="GZ20" s="5"/>
      <c r="HA20" s="5"/>
      <c r="HB20" s="7"/>
      <c r="HC20" s="2"/>
      <c r="HD20" s="2"/>
      <c r="HE20" s="2"/>
      <c r="HF20" s="2"/>
      <c r="HG20" s="2"/>
      <c r="HH20" s="2"/>
      <c r="HI20" s="257"/>
      <c r="HJ20" s="257"/>
      <c r="HL20" s="2"/>
      <c r="HM20" s="2"/>
      <c r="HN20" s="254" t="s">
        <v>2</v>
      </c>
      <c r="HO20" s="52">
        <f>HC14*10</f>
        <v>8.9864864864864877</v>
      </c>
      <c r="HP20" s="49">
        <f t="shared" ref="HP20:HP25" si="3">RANK(HO20,$HO$20:$HO$25)</f>
        <v>4</v>
      </c>
    </row>
    <row r="21" spans="2:227" ht="9.6" customHeight="1">
      <c r="B21" s="333"/>
      <c r="C21" s="334"/>
      <c r="D21" s="334"/>
      <c r="E21" s="334"/>
      <c r="F21" s="334"/>
      <c r="G21" s="334"/>
      <c r="H21" s="334"/>
      <c r="I21" s="335"/>
      <c r="J21" s="258"/>
      <c r="K21" s="253"/>
      <c r="L21" s="22"/>
      <c r="M21" s="258">
        <f>AA13</f>
        <v>0</v>
      </c>
      <c r="N21" s="258"/>
      <c r="O21" s="251" t="s">
        <v>30</v>
      </c>
      <c r="P21" s="258">
        <f>X13</f>
        <v>0</v>
      </c>
      <c r="Q21" s="258"/>
      <c r="R21" s="19"/>
      <c r="S21" s="252"/>
      <c r="T21" s="253"/>
      <c r="U21" s="316"/>
      <c r="V21" s="317"/>
      <c r="W21" s="317"/>
      <c r="X21" s="317"/>
      <c r="Y21" s="317"/>
      <c r="Z21" s="317"/>
      <c r="AA21" s="317"/>
      <c r="AB21" s="317"/>
      <c r="AC21" s="317"/>
      <c r="AD21" s="317"/>
      <c r="AE21" s="318"/>
      <c r="AF21" s="252"/>
      <c r="AG21" s="253"/>
      <c r="AH21" s="13"/>
      <c r="AI21" s="251"/>
      <c r="AJ21" s="251"/>
      <c r="AK21" s="251" t="s">
        <v>30</v>
      </c>
      <c r="AL21" s="251"/>
      <c r="AM21" s="251"/>
      <c r="AN21" s="10"/>
      <c r="AO21" s="252"/>
      <c r="AP21" s="253"/>
      <c r="AQ21" s="252"/>
      <c r="AR21" s="253"/>
      <c r="AS21" s="13"/>
      <c r="AT21" s="251"/>
      <c r="AU21" s="251"/>
      <c r="AV21" s="251" t="s">
        <v>30</v>
      </c>
      <c r="AW21" s="251"/>
      <c r="AX21" s="251"/>
      <c r="AY21" s="10"/>
      <c r="AZ21" s="252"/>
      <c r="BA21" s="253"/>
      <c r="BB21" s="252"/>
      <c r="BC21" s="253"/>
      <c r="BD21" s="13"/>
      <c r="BE21" s="251"/>
      <c r="BF21" s="251"/>
      <c r="BG21" s="251" t="s">
        <v>30</v>
      </c>
      <c r="BH21" s="251"/>
      <c r="BI21" s="251"/>
      <c r="BJ21" s="10"/>
      <c r="BK21" s="252"/>
      <c r="BL21" s="253"/>
      <c r="BM21" s="252"/>
      <c r="BN21" s="253"/>
      <c r="BO21" s="13"/>
      <c r="BP21" s="251"/>
      <c r="BQ21" s="251"/>
      <c r="BR21" s="251" t="s">
        <v>30</v>
      </c>
      <c r="BS21" s="251"/>
      <c r="BT21" s="251"/>
      <c r="BU21" s="10"/>
      <c r="BV21" s="252"/>
      <c r="BW21" s="253"/>
      <c r="BX21" s="310"/>
      <c r="BY21" s="311"/>
      <c r="BZ21" s="311"/>
      <c r="CA21" s="311"/>
      <c r="CB21" s="311"/>
      <c r="CC21" s="312"/>
      <c r="CD21" s="310"/>
      <c r="CE21" s="311"/>
      <c r="CF21" s="311"/>
      <c r="CG21" s="311"/>
      <c r="CH21" s="311"/>
      <c r="CI21" s="312"/>
      <c r="CJ21" s="310"/>
      <c r="CK21" s="311"/>
      <c r="CL21" s="311"/>
      <c r="CM21" s="311"/>
      <c r="CN21" s="311"/>
      <c r="CO21" s="312"/>
      <c r="CP21" s="266"/>
      <c r="CQ21" s="266"/>
      <c r="CR21" s="2"/>
      <c r="CS21" s="2"/>
      <c r="CT21" s="2"/>
      <c r="CU21" s="2"/>
      <c r="CV21" s="2"/>
      <c r="CW21" s="2"/>
      <c r="CX21" s="2"/>
      <c r="CY21" s="2"/>
      <c r="CZ21" s="2"/>
      <c r="DA21" s="2"/>
      <c r="EA21" s="301"/>
      <c r="EB21" s="302"/>
      <c r="EC21" s="302"/>
      <c r="ED21" s="302"/>
      <c r="EE21" s="302"/>
      <c r="EF21" s="302"/>
      <c r="EG21" s="302"/>
      <c r="EH21" s="303"/>
      <c r="EI21" s="258"/>
      <c r="EJ21" s="253"/>
      <c r="EK21" s="22"/>
      <c r="EL21" s="258" t="b">
        <f>IF(M21&gt;P21,"1",IF(M21&lt;P21,"0"))</f>
        <v>0</v>
      </c>
      <c r="EM21" s="258"/>
      <c r="EN21" s="258" t="b">
        <f>IF(M21&lt;P21,"1",IF(M21&gt;P21,"0"))</f>
        <v>0</v>
      </c>
      <c r="EO21" s="258"/>
      <c r="EP21" s="19"/>
      <c r="EQ21" s="252"/>
      <c r="ER21" s="253"/>
      <c r="ES21" s="316"/>
      <c r="ET21" s="317"/>
      <c r="EU21" s="317"/>
      <c r="EV21" s="317"/>
      <c r="EW21" s="317"/>
      <c r="EX21" s="317"/>
      <c r="EY21" s="317"/>
      <c r="EZ21" s="317"/>
      <c r="FA21" s="317"/>
      <c r="FB21" s="318"/>
      <c r="FC21" s="252"/>
      <c r="FD21" s="253"/>
      <c r="FE21" s="13"/>
      <c r="FF21" s="258" t="b">
        <f>IF(AI21&gt;AL21,"1",IF(AI21&lt;AL21,"0"))</f>
        <v>0</v>
      </c>
      <c r="FG21" s="258"/>
      <c r="FH21" s="258" t="b">
        <f>IF(AI21&lt;AL21,"1",IF(AI21&gt;AL21,"0"))</f>
        <v>0</v>
      </c>
      <c r="FI21" s="258"/>
      <c r="FJ21" s="10"/>
      <c r="FK21" s="252"/>
      <c r="FL21" s="253"/>
      <c r="FM21" s="252"/>
      <c r="FN21" s="253"/>
      <c r="FO21" s="13"/>
      <c r="FP21" s="258" t="b">
        <f>IF(AT21&gt;AW21,"1",IF(AT21&lt;AW21,"0"))</f>
        <v>0</v>
      </c>
      <c r="FQ21" s="258"/>
      <c r="FR21" s="258" t="b">
        <f>IF(AT21&lt;AW21,"1",IF(AT21&gt;AW21,"0"))</f>
        <v>0</v>
      </c>
      <c r="FS21" s="258"/>
      <c r="FT21" s="10"/>
      <c r="FU21" s="252"/>
      <c r="FV21" s="253"/>
      <c r="FW21" s="252"/>
      <c r="FX21" s="253"/>
      <c r="FY21" s="13"/>
      <c r="FZ21" s="258" t="b">
        <f>IF(BE21&gt;BH21,"1",IF(BE21&lt;BH21,"0"))</f>
        <v>0</v>
      </c>
      <c r="GA21" s="258"/>
      <c r="GB21" s="258" t="b">
        <f>IF(BE21&lt;BH21,"1",IF(BE21&gt;BH21,"0"))</f>
        <v>0</v>
      </c>
      <c r="GC21" s="258"/>
      <c r="GD21" s="10"/>
      <c r="GE21" s="252"/>
      <c r="GF21" s="253"/>
      <c r="GG21" s="252"/>
      <c r="GH21" s="253"/>
      <c r="GI21" s="13"/>
      <c r="GJ21" s="258" t="b">
        <f>IF(BP21&gt;BS21,"1",IF(BP21&lt;BS21,"0"))</f>
        <v>0</v>
      </c>
      <c r="GK21" s="258"/>
      <c r="GL21" s="258" t="b">
        <f>IF(BP21&lt;BS21,"1",IF(BP21&gt;BS21,"0"))</f>
        <v>0</v>
      </c>
      <c r="GM21" s="258"/>
      <c r="GN21" s="10"/>
      <c r="GO21" s="252"/>
      <c r="GP21" s="253"/>
      <c r="GQ21" s="4"/>
      <c r="GR21" s="5"/>
      <c r="GS21" s="5"/>
      <c r="GT21" s="5"/>
      <c r="GU21" s="5"/>
      <c r="GV21" s="7"/>
      <c r="GW21" s="4"/>
      <c r="GX21" s="5"/>
      <c r="GY21" s="5"/>
      <c r="GZ21" s="5"/>
      <c r="HA21" s="5"/>
      <c r="HB21" s="7"/>
      <c r="HC21" s="2"/>
      <c r="HD21" s="2"/>
      <c r="HE21" s="2"/>
      <c r="HF21" s="2"/>
      <c r="HG21" s="2"/>
      <c r="HH21" s="2"/>
      <c r="HI21" s="257"/>
      <c r="HJ21" s="257"/>
      <c r="HL21" s="2"/>
      <c r="HM21" s="2"/>
      <c r="HN21" s="254"/>
      <c r="HO21" s="52">
        <f>HC22*10</f>
        <v>14.117647058823531</v>
      </c>
      <c r="HP21" s="49">
        <f t="shared" si="3"/>
        <v>1</v>
      </c>
    </row>
    <row r="22" spans="2:227" ht="9.6" customHeight="1">
      <c r="B22" s="40"/>
      <c r="C22" s="38"/>
      <c r="D22" s="38"/>
      <c r="E22" s="38"/>
      <c r="F22" s="38"/>
      <c r="G22" s="38"/>
      <c r="H22" s="38"/>
      <c r="I22" s="39"/>
      <c r="J22" s="18"/>
      <c r="K22" s="18"/>
      <c r="L22" s="23"/>
      <c r="M22" s="258"/>
      <c r="N22" s="258"/>
      <c r="O22" s="251"/>
      <c r="P22" s="258"/>
      <c r="Q22" s="258"/>
      <c r="R22" s="24"/>
      <c r="S22" s="18"/>
      <c r="T22" s="19"/>
      <c r="U22" s="316"/>
      <c r="V22" s="317"/>
      <c r="W22" s="317"/>
      <c r="X22" s="317"/>
      <c r="Y22" s="317"/>
      <c r="Z22" s="317"/>
      <c r="AA22" s="317"/>
      <c r="AB22" s="317"/>
      <c r="AC22" s="317"/>
      <c r="AD22" s="317"/>
      <c r="AE22" s="318"/>
      <c r="AF22" s="13"/>
      <c r="AG22" s="9"/>
      <c r="AH22" s="14"/>
      <c r="AI22" s="251"/>
      <c r="AJ22" s="251"/>
      <c r="AK22" s="251"/>
      <c r="AL22" s="251"/>
      <c r="AM22" s="251"/>
      <c r="AN22" s="15"/>
      <c r="AO22" s="9"/>
      <c r="AP22" s="10"/>
      <c r="AQ22" s="13"/>
      <c r="AR22" s="9"/>
      <c r="AS22" s="14"/>
      <c r="AT22" s="251"/>
      <c r="AU22" s="251"/>
      <c r="AV22" s="251"/>
      <c r="AW22" s="251"/>
      <c r="AX22" s="251"/>
      <c r="AY22" s="15"/>
      <c r="AZ22" s="9"/>
      <c r="BA22" s="10"/>
      <c r="BB22" s="13"/>
      <c r="BC22" s="9"/>
      <c r="BD22" s="14"/>
      <c r="BE22" s="251"/>
      <c r="BF22" s="251"/>
      <c r="BG22" s="251"/>
      <c r="BH22" s="251"/>
      <c r="BI22" s="251"/>
      <c r="BJ22" s="15"/>
      <c r="BK22" s="9"/>
      <c r="BL22" s="10"/>
      <c r="BM22" s="13"/>
      <c r="BN22" s="9"/>
      <c r="BO22" s="14"/>
      <c r="BP22" s="251"/>
      <c r="BQ22" s="251"/>
      <c r="BR22" s="251"/>
      <c r="BS22" s="251"/>
      <c r="BT22" s="251"/>
      <c r="BU22" s="15"/>
      <c r="BV22" s="9"/>
      <c r="BW22" s="10"/>
      <c r="BX22" s="271"/>
      <c r="BY22" s="272"/>
      <c r="BZ22" s="272"/>
      <c r="CA22" s="272"/>
      <c r="CB22" s="272"/>
      <c r="CC22" s="273"/>
      <c r="CD22" s="277" t="str">
        <f>GW22</f>
        <v>MAX</v>
      </c>
      <c r="CE22" s="278"/>
      <c r="CF22" s="278"/>
      <c r="CG22" s="278"/>
      <c r="CH22" s="278"/>
      <c r="CI22" s="279"/>
      <c r="CJ22" s="289">
        <f>HC22</f>
        <v>1.411764705882353</v>
      </c>
      <c r="CK22" s="272"/>
      <c r="CL22" s="272"/>
      <c r="CM22" s="272"/>
      <c r="CN22" s="272"/>
      <c r="CO22" s="273"/>
      <c r="CP22" s="266"/>
      <c r="CQ22" s="266"/>
      <c r="CR22" s="2"/>
      <c r="CS22" s="2"/>
      <c r="CT22" s="2"/>
      <c r="CU22" s="2"/>
      <c r="CV22" s="2"/>
      <c r="CW22" s="2"/>
      <c r="CX22" s="2"/>
      <c r="CY22" s="2"/>
      <c r="CZ22" s="2"/>
      <c r="DA22" s="2"/>
      <c r="EA22" s="30"/>
      <c r="EB22" s="31"/>
      <c r="EC22" s="31"/>
      <c r="ED22" s="31"/>
      <c r="EE22" s="31"/>
      <c r="EF22" s="31"/>
      <c r="EG22" s="31"/>
      <c r="EH22" s="32"/>
      <c r="EI22" s="18"/>
      <c r="EJ22" s="18"/>
      <c r="EK22" s="23"/>
      <c r="EL22" s="258"/>
      <c r="EM22" s="258"/>
      <c r="EN22" s="258"/>
      <c r="EO22" s="258"/>
      <c r="EP22" s="24"/>
      <c r="EQ22" s="18"/>
      <c r="ER22" s="19"/>
      <c r="ES22" s="316"/>
      <c r="ET22" s="317"/>
      <c r="EU22" s="317"/>
      <c r="EV22" s="317"/>
      <c r="EW22" s="317"/>
      <c r="EX22" s="317"/>
      <c r="EY22" s="317"/>
      <c r="EZ22" s="317"/>
      <c r="FA22" s="317"/>
      <c r="FB22" s="318"/>
      <c r="FC22" s="13"/>
      <c r="FD22" s="9"/>
      <c r="FE22" s="14"/>
      <c r="FF22" s="258"/>
      <c r="FG22" s="258"/>
      <c r="FH22" s="258"/>
      <c r="FI22" s="258"/>
      <c r="FJ22" s="15"/>
      <c r="FK22" s="9"/>
      <c r="FL22" s="10"/>
      <c r="FM22" s="13"/>
      <c r="FN22" s="9"/>
      <c r="FO22" s="14"/>
      <c r="FP22" s="258"/>
      <c r="FQ22" s="258"/>
      <c r="FR22" s="258"/>
      <c r="FS22" s="258"/>
      <c r="FT22" s="15"/>
      <c r="FU22" s="9"/>
      <c r="FV22" s="10"/>
      <c r="FW22" s="13"/>
      <c r="FX22" s="9"/>
      <c r="FY22" s="14"/>
      <c r="FZ22" s="258"/>
      <c r="GA22" s="258"/>
      <c r="GB22" s="258"/>
      <c r="GC22" s="258"/>
      <c r="GD22" s="15"/>
      <c r="GE22" s="9"/>
      <c r="GF22" s="10"/>
      <c r="GG22" s="13"/>
      <c r="GH22" s="9"/>
      <c r="GI22" s="14"/>
      <c r="GJ22" s="258"/>
      <c r="GK22" s="258"/>
      <c r="GL22" s="258"/>
      <c r="GM22" s="258"/>
      <c r="GN22" s="15"/>
      <c r="GO22" s="9"/>
      <c r="GP22" s="10"/>
      <c r="GQ22" s="271">
        <f>IF(GU18=0,GQ18,GQ18/GU18)</f>
        <v>5</v>
      </c>
      <c r="GR22" s="284"/>
      <c r="GS22" s="284"/>
      <c r="GT22" s="284"/>
      <c r="GU22" s="284"/>
      <c r="GV22" s="285"/>
      <c r="GW22" s="271" t="str">
        <f>HR15</f>
        <v>MAX</v>
      </c>
      <c r="GX22" s="284"/>
      <c r="GY22" s="284"/>
      <c r="GZ22" s="284"/>
      <c r="HA22" s="284"/>
      <c r="HB22" s="285"/>
      <c r="HC22" s="289">
        <f>HC18/HG18</f>
        <v>1.411764705882353</v>
      </c>
      <c r="HD22" s="290"/>
      <c r="HE22" s="290"/>
      <c r="HF22" s="290"/>
      <c r="HG22" s="290"/>
      <c r="HH22" s="291"/>
      <c r="HI22" s="257"/>
      <c r="HJ22" s="257"/>
      <c r="HL22" s="2"/>
      <c r="HM22" s="2"/>
      <c r="HN22" s="254"/>
      <c r="HO22" s="52">
        <f>HC30*10</f>
        <v>10.064516129032256</v>
      </c>
      <c r="HP22" s="49">
        <f t="shared" si="3"/>
        <v>3</v>
      </c>
    </row>
    <row r="23" spans="2:227" ht="9.6" customHeight="1">
      <c r="B23" s="41"/>
      <c r="C23" s="42"/>
      <c r="D23" s="42"/>
      <c r="E23" s="42"/>
      <c r="F23" s="42"/>
      <c r="G23" s="42"/>
      <c r="H23" s="42"/>
      <c r="I23" s="43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4"/>
      <c r="U23" s="319"/>
      <c r="V23" s="320"/>
      <c r="W23" s="320"/>
      <c r="X23" s="320"/>
      <c r="Y23" s="320"/>
      <c r="Z23" s="320"/>
      <c r="AA23" s="320"/>
      <c r="AB23" s="320"/>
      <c r="AC23" s="320"/>
      <c r="AD23" s="320"/>
      <c r="AE23" s="321"/>
      <c r="AF23" s="14"/>
      <c r="AG23" s="16"/>
      <c r="AH23" s="16"/>
      <c r="AI23" s="16"/>
      <c r="AJ23" s="16"/>
      <c r="AK23" s="16"/>
      <c r="AL23" s="16"/>
      <c r="AM23" s="16"/>
      <c r="AN23" s="16"/>
      <c r="AO23" s="16"/>
      <c r="AP23" s="15"/>
      <c r="AQ23" s="14"/>
      <c r="AR23" s="16"/>
      <c r="AS23" s="16"/>
      <c r="AT23" s="16"/>
      <c r="AU23" s="16"/>
      <c r="AV23" s="16"/>
      <c r="AW23" s="16"/>
      <c r="AX23" s="16"/>
      <c r="AY23" s="16"/>
      <c r="AZ23" s="16"/>
      <c r="BA23" s="15"/>
      <c r="BB23" s="14"/>
      <c r="BC23" s="16"/>
      <c r="BD23" s="16"/>
      <c r="BE23" s="16"/>
      <c r="BF23" s="16"/>
      <c r="BG23" s="16"/>
      <c r="BH23" s="16"/>
      <c r="BI23" s="16"/>
      <c r="BJ23" s="16"/>
      <c r="BK23" s="16"/>
      <c r="BL23" s="15"/>
      <c r="BM23" s="14"/>
      <c r="BN23" s="16"/>
      <c r="BO23" s="16"/>
      <c r="BP23" s="16"/>
      <c r="BQ23" s="16"/>
      <c r="BR23" s="16"/>
      <c r="BS23" s="16"/>
      <c r="BT23" s="16"/>
      <c r="BU23" s="16"/>
      <c r="BV23" s="16"/>
      <c r="BW23" s="15"/>
      <c r="BX23" s="274"/>
      <c r="BY23" s="275"/>
      <c r="BZ23" s="275"/>
      <c r="CA23" s="275"/>
      <c r="CB23" s="275"/>
      <c r="CC23" s="276"/>
      <c r="CD23" s="280"/>
      <c r="CE23" s="281"/>
      <c r="CF23" s="281"/>
      <c r="CG23" s="281"/>
      <c r="CH23" s="281"/>
      <c r="CI23" s="282"/>
      <c r="CJ23" s="274"/>
      <c r="CK23" s="275"/>
      <c r="CL23" s="275"/>
      <c r="CM23" s="275"/>
      <c r="CN23" s="275"/>
      <c r="CO23" s="276"/>
      <c r="CP23" s="266"/>
      <c r="CQ23" s="266"/>
      <c r="CR23" s="2"/>
      <c r="CS23" s="2"/>
      <c r="CT23" s="2"/>
      <c r="CU23" s="2"/>
      <c r="CV23" s="2"/>
      <c r="CW23" s="2"/>
      <c r="CX23" s="2"/>
      <c r="CY23" s="2"/>
      <c r="CZ23" s="2"/>
      <c r="DA23" s="2"/>
      <c r="EA23" s="33"/>
      <c r="EB23" s="34"/>
      <c r="EC23" s="34"/>
      <c r="ED23" s="34"/>
      <c r="EE23" s="34"/>
      <c r="EF23" s="34"/>
      <c r="EG23" s="34"/>
      <c r="EH23" s="35"/>
      <c r="EI23" s="25"/>
      <c r="EJ23" s="25"/>
      <c r="EK23" s="25"/>
      <c r="EL23" s="25"/>
      <c r="EM23" s="25"/>
      <c r="EN23" s="25"/>
      <c r="EO23" s="25"/>
      <c r="EP23" s="25"/>
      <c r="EQ23" s="25"/>
      <c r="ER23" s="24"/>
      <c r="ES23" s="319"/>
      <c r="ET23" s="320"/>
      <c r="EU23" s="320"/>
      <c r="EV23" s="320"/>
      <c r="EW23" s="320"/>
      <c r="EX23" s="320"/>
      <c r="EY23" s="320"/>
      <c r="EZ23" s="320"/>
      <c r="FA23" s="320"/>
      <c r="FB23" s="321"/>
      <c r="FC23" s="14"/>
      <c r="FD23" s="16"/>
      <c r="FE23" s="16"/>
      <c r="FF23" s="16"/>
      <c r="FG23" s="16"/>
      <c r="FH23" s="16"/>
      <c r="FI23" s="16"/>
      <c r="FJ23" s="16"/>
      <c r="FK23" s="16"/>
      <c r="FL23" s="15"/>
      <c r="FM23" s="14"/>
      <c r="FN23" s="16"/>
      <c r="FO23" s="16"/>
      <c r="FP23" s="16"/>
      <c r="FQ23" s="16"/>
      <c r="FR23" s="16"/>
      <c r="FS23" s="16"/>
      <c r="FT23" s="16"/>
      <c r="FU23" s="16"/>
      <c r="FV23" s="15"/>
      <c r="FW23" s="14"/>
      <c r="FX23" s="16"/>
      <c r="FY23" s="16"/>
      <c r="FZ23" s="16"/>
      <c r="GA23" s="16"/>
      <c r="GB23" s="16"/>
      <c r="GC23" s="16"/>
      <c r="GD23" s="16"/>
      <c r="GE23" s="16"/>
      <c r="GF23" s="15"/>
      <c r="GG23" s="14"/>
      <c r="GH23" s="16"/>
      <c r="GI23" s="16"/>
      <c r="GJ23" s="16"/>
      <c r="GK23" s="16"/>
      <c r="GL23" s="16"/>
      <c r="GM23" s="16"/>
      <c r="GN23" s="16"/>
      <c r="GO23" s="16"/>
      <c r="GP23" s="15"/>
      <c r="GQ23" s="286"/>
      <c r="GR23" s="287"/>
      <c r="GS23" s="287"/>
      <c r="GT23" s="287"/>
      <c r="GU23" s="287"/>
      <c r="GV23" s="288"/>
      <c r="GW23" s="286"/>
      <c r="GX23" s="287"/>
      <c r="GY23" s="287"/>
      <c r="GZ23" s="287"/>
      <c r="HA23" s="287"/>
      <c r="HB23" s="288"/>
      <c r="HC23" s="292"/>
      <c r="HD23" s="293"/>
      <c r="HE23" s="293"/>
      <c r="HF23" s="293"/>
      <c r="HG23" s="293"/>
      <c r="HH23" s="294"/>
      <c r="HI23" s="257"/>
      <c r="HJ23" s="257"/>
      <c r="HL23" s="2"/>
      <c r="HM23" s="2"/>
      <c r="HN23" s="254"/>
      <c r="HO23" s="52">
        <f>HC38*10</f>
        <v>7.6923076923076925</v>
      </c>
      <c r="HP23" s="49">
        <f t="shared" si="3"/>
        <v>6</v>
      </c>
    </row>
    <row r="24" spans="2:227" ht="9.6" customHeight="1">
      <c r="B24" s="331">
        <v>3</v>
      </c>
      <c r="C24" s="332"/>
      <c r="D24" s="36"/>
      <c r="E24" s="36"/>
      <c r="F24" s="36"/>
      <c r="G24" s="36"/>
      <c r="H24" s="36"/>
      <c r="I24" s="37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1"/>
      <c r="U24" s="20"/>
      <c r="V24" s="26"/>
      <c r="W24" s="26"/>
      <c r="X24" s="26"/>
      <c r="Y24" s="26"/>
      <c r="Z24" s="26"/>
      <c r="AA24" s="26"/>
      <c r="AB24" s="26"/>
      <c r="AC24" s="26"/>
      <c r="AD24" s="26"/>
      <c r="AE24" s="21"/>
      <c r="AF24" s="313"/>
      <c r="AG24" s="314"/>
      <c r="AH24" s="314"/>
      <c r="AI24" s="314"/>
      <c r="AJ24" s="314"/>
      <c r="AK24" s="314"/>
      <c r="AL24" s="314"/>
      <c r="AM24" s="314"/>
      <c r="AN24" s="314"/>
      <c r="AO24" s="314"/>
      <c r="AP24" s="315"/>
      <c r="AQ24" s="11"/>
      <c r="AR24" s="17"/>
      <c r="AS24" s="17"/>
      <c r="AT24" s="17"/>
      <c r="AU24" s="17"/>
      <c r="AV24" s="17"/>
      <c r="AW24" s="17"/>
      <c r="AX24" s="17"/>
      <c r="AY24" s="17"/>
      <c r="AZ24" s="336" t="s">
        <v>91</v>
      </c>
      <c r="BA24" s="337"/>
      <c r="BB24" s="11"/>
      <c r="BC24" s="17"/>
      <c r="BD24" s="17"/>
      <c r="BE24" s="17"/>
      <c r="BF24" s="17"/>
      <c r="BG24" s="17"/>
      <c r="BH24" s="17"/>
      <c r="BI24" s="17"/>
      <c r="BJ24" s="17"/>
      <c r="BK24" s="336" t="s">
        <v>100</v>
      </c>
      <c r="BL24" s="337"/>
      <c r="BM24" s="11"/>
      <c r="BN24" s="17"/>
      <c r="BO24" s="17"/>
      <c r="BP24" s="17"/>
      <c r="BQ24" s="17"/>
      <c r="BR24" s="17"/>
      <c r="BS24" s="17"/>
      <c r="BT24" s="17"/>
      <c r="BU24" s="17"/>
      <c r="BV24" s="336" t="s">
        <v>103</v>
      </c>
      <c r="BW24" s="337"/>
      <c r="BX24" s="259"/>
      <c r="BY24" s="260"/>
      <c r="BZ24" s="260"/>
      <c r="CA24" s="260"/>
      <c r="CB24" s="260"/>
      <c r="CC24" s="261"/>
      <c r="CD24" s="259"/>
      <c r="CE24" s="260"/>
      <c r="CF24" s="260"/>
      <c r="CG24" s="260"/>
      <c r="CH24" s="260"/>
      <c r="CI24" s="261"/>
      <c r="CJ24" s="259"/>
      <c r="CK24" s="260"/>
      <c r="CL24" s="260"/>
      <c r="CM24" s="260"/>
      <c r="CN24" s="260"/>
      <c r="CO24" s="261"/>
      <c r="CP24" s="266">
        <f>HI24</f>
        <v>3</v>
      </c>
      <c r="CQ24" s="266"/>
      <c r="CR24" s="2"/>
      <c r="CS24" s="2"/>
      <c r="CT24" s="2"/>
      <c r="CU24" s="2"/>
      <c r="CV24" s="2"/>
      <c r="CW24" s="2"/>
      <c r="CX24" s="2"/>
      <c r="CY24" s="2"/>
      <c r="CZ24" s="2"/>
      <c r="DA24" s="2"/>
      <c r="EA24" s="267">
        <v>3</v>
      </c>
      <c r="EB24" s="268"/>
      <c r="EC24" s="28"/>
      <c r="ED24" s="28"/>
      <c r="EE24" s="28"/>
      <c r="EF24" s="28"/>
      <c r="EG24" s="28"/>
      <c r="EH24" s="29"/>
      <c r="EI24" s="26"/>
      <c r="EJ24" s="26"/>
      <c r="EK24" s="26"/>
      <c r="EL24" s="26"/>
      <c r="EM24" s="26"/>
      <c r="EN24" s="26"/>
      <c r="EO24" s="26"/>
      <c r="EP24" s="26"/>
      <c r="EQ24" s="26"/>
      <c r="ER24" s="21"/>
      <c r="ES24" s="20"/>
      <c r="ET24" s="26"/>
      <c r="EU24" s="26"/>
      <c r="EV24" s="26"/>
      <c r="EW24" s="26"/>
      <c r="EX24" s="26"/>
      <c r="EY24" s="26"/>
      <c r="EZ24" s="26"/>
      <c r="FA24" s="26"/>
      <c r="FB24" s="21"/>
      <c r="FC24" s="313"/>
      <c r="FD24" s="314"/>
      <c r="FE24" s="314"/>
      <c r="FF24" s="314"/>
      <c r="FG24" s="314"/>
      <c r="FH24" s="314"/>
      <c r="FI24" s="314"/>
      <c r="FJ24" s="314"/>
      <c r="FK24" s="314"/>
      <c r="FL24" s="315"/>
      <c r="FM24" s="11"/>
      <c r="FN24" s="17"/>
      <c r="FO24" s="17"/>
      <c r="FP24" s="17"/>
      <c r="FQ24" s="17"/>
      <c r="FR24" s="17"/>
      <c r="FS24" s="17"/>
      <c r="FT24" s="17"/>
      <c r="FU24" s="17"/>
      <c r="FV24" s="12"/>
      <c r="FW24" s="11"/>
      <c r="FX24" s="17"/>
      <c r="FY24" s="17"/>
      <c r="FZ24" s="17"/>
      <c r="GA24" s="17"/>
      <c r="GB24" s="17"/>
      <c r="GC24" s="17"/>
      <c r="GD24" s="17"/>
      <c r="GE24" s="17"/>
      <c r="GF24" s="12"/>
      <c r="GG24" s="11"/>
      <c r="GH24" s="17"/>
      <c r="GI24" s="17"/>
      <c r="GJ24" s="17"/>
      <c r="GK24" s="17"/>
      <c r="GL24" s="17"/>
      <c r="GM24" s="17"/>
      <c r="GN24" s="17"/>
      <c r="GO24" s="17"/>
      <c r="GP24" s="12"/>
      <c r="GQ24" s="45">
        <f>COUNTIF(EI26,"=2")</f>
        <v>1</v>
      </c>
      <c r="GR24" s="46">
        <f>COUNTIF(ES26,"=2")</f>
        <v>0</v>
      </c>
      <c r="GS24" s="46">
        <f>COUNTIF(FM26,"=2")</f>
        <v>1</v>
      </c>
      <c r="GT24" s="8">
        <f>COUNTIF(FW26,"=2")</f>
        <v>0</v>
      </c>
      <c r="GU24" s="8">
        <f>COUNTIF(GG26,"=2")</f>
        <v>1</v>
      </c>
      <c r="GV24" s="6"/>
      <c r="GW24" s="3"/>
      <c r="GX24" s="8"/>
      <c r="GY24" s="8"/>
      <c r="GZ24" s="8"/>
      <c r="HA24" s="8"/>
      <c r="HB24" s="6"/>
      <c r="HC24" s="47">
        <f>SUM(M25:N30)</f>
        <v>43</v>
      </c>
      <c r="HD24" s="47">
        <f>SUM(X25:Y30)</f>
        <v>19</v>
      </c>
      <c r="HE24" s="47">
        <f>SUM(AT25:AU30)</f>
        <v>31</v>
      </c>
      <c r="HF24" s="2">
        <f>SUM(BE25:BF30)</f>
        <v>22</v>
      </c>
      <c r="HG24" s="2">
        <f>SUM(BP25:BQ30)</f>
        <v>41</v>
      </c>
      <c r="HH24" s="2"/>
      <c r="HI24" s="257">
        <f>HP28</f>
        <v>3</v>
      </c>
      <c r="HJ24" s="257"/>
      <c r="HL24" s="2"/>
      <c r="HM24" s="2"/>
      <c r="HN24" s="254"/>
      <c r="HO24" s="52">
        <f>HC46*10</f>
        <v>8.1118881118881117</v>
      </c>
      <c r="HP24" s="49">
        <f t="shared" si="3"/>
        <v>5</v>
      </c>
    </row>
    <row r="25" spans="2:227" ht="9.6" customHeight="1">
      <c r="B25" s="333"/>
      <c r="C25" s="334"/>
      <c r="D25" s="38"/>
      <c r="E25" s="38"/>
      <c r="F25" s="38"/>
      <c r="G25" s="38"/>
      <c r="H25" s="38"/>
      <c r="I25" s="39"/>
      <c r="J25" s="18"/>
      <c r="K25" s="18"/>
      <c r="L25" s="20"/>
      <c r="M25" s="258">
        <f>AL9</f>
        <v>15</v>
      </c>
      <c r="N25" s="258"/>
      <c r="O25" s="251" t="s">
        <v>30</v>
      </c>
      <c r="P25" s="258">
        <f>AI9</f>
        <v>7</v>
      </c>
      <c r="Q25" s="258"/>
      <c r="R25" s="21"/>
      <c r="S25" s="18"/>
      <c r="T25" s="19"/>
      <c r="U25" s="22"/>
      <c r="V25" s="18"/>
      <c r="W25" s="20"/>
      <c r="X25" s="258">
        <f>AL17</f>
        <v>8</v>
      </c>
      <c r="Y25" s="258"/>
      <c r="Z25" s="251" t="s">
        <v>30</v>
      </c>
      <c r="AA25" s="258">
        <f>AI17</f>
        <v>15</v>
      </c>
      <c r="AB25" s="258"/>
      <c r="AC25" s="21"/>
      <c r="AD25" s="18"/>
      <c r="AE25" s="19"/>
      <c r="AF25" s="316"/>
      <c r="AG25" s="317"/>
      <c r="AH25" s="317"/>
      <c r="AI25" s="317"/>
      <c r="AJ25" s="317"/>
      <c r="AK25" s="317"/>
      <c r="AL25" s="317"/>
      <c r="AM25" s="317"/>
      <c r="AN25" s="317"/>
      <c r="AO25" s="317"/>
      <c r="AP25" s="318"/>
      <c r="AQ25" s="13"/>
      <c r="AR25" s="9"/>
      <c r="AS25" s="11"/>
      <c r="AT25" s="251">
        <v>16</v>
      </c>
      <c r="AU25" s="251"/>
      <c r="AV25" s="251" t="s">
        <v>30</v>
      </c>
      <c r="AW25" s="251">
        <v>14</v>
      </c>
      <c r="AX25" s="251"/>
      <c r="AY25" s="12"/>
      <c r="AZ25" s="338"/>
      <c r="BA25" s="339"/>
      <c r="BB25" s="13"/>
      <c r="BC25" s="9"/>
      <c r="BD25" s="11"/>
      <c r="BE25" s="251">
        <v>11</v>
      </c>
      <c r="BF25" s="251"/>
      <c r="BG25" s="251" t="s">
        <v>30</v>
      </c>
      <c r="BH25" s="251">
        <v>15</v>
      </c>
      <c r="BI25" s="251"/>
      <c r="BJ25" s="12"/>
      <c r="BK25" s="338"/>
      <c r="BL25" s="339"/>
      <c r="BM25" s="13"/>
      <c r="BN25" s="9"/>
      <c r="BO25" s="11"/>
      <c r="BP25" s="251">
        <v>11</v>
      </c>
      <c r="BQ25" s="251"/>
      <c r="BR25" s="251" t="s">
        <v>30</v>
      </c>
      <c r="BS25" s="251">
        <v>15</v>
      </c>
      <c r="BT25" s="251"/>
      <c r="BU25" s="12"/>
      <c r="BV25" s="338"/>
      <c r="BW25" s="339"/>
      <c r="BX25" s="262"/>
      <c r="BY25" s="263"/>
      <c r="BZ25" s="263"/>
      <c r="CA25" s="263"/>
      <c r="CB25" s="263"/>
      <c r="CC25" s="264"/>
      <c r="CD25" s="262"/>
      <c r="CE25" s="263"/>
      <c r="CF25" s="263"/>
      <c r="CG25" s="263"/>
      <c r="CH25" s="263"/>
      <c r="CI25" s="264"/>
      <c r="CJ25" s="262"/>
      <c r="CK25" s="265"/>
      <c r="CL25" s="265"/>
      <c r="CM25" s="265"/>
      <c r="CN25" s="265"/>
      <c r="CO25" s="264"/>
      <c r="CP25" s="266"/>
      <c r="CQ25" s="266"/>
      <c r="CR25" s="2"/>
      <c r="CS25" s="2"/>
      <c r="CT25" s="2"/>
      <c r="CU25" s="2"/>
      <c r="CV25" s="2"/>
      <c r="CW25" s="2"/>
      <c r="CX25" s="2"/>
      <c r="CY25" s="2"/>
      <c r="CZ25" s="2"/>
      <c r="DA25" s="2"/>
      <c r="EA25" s="269"/>
      <c r="EB25" s="270"/>
      <c r="EC25" s="31"/>
      <c r="ED25" s="31"/>
      <c r="EE25" s="31"/>
      <c r="EF25" s="31"/>
      <c r="EG25" s="31"/>
      <c r="EH25" s="32"/>
      <c r="EI25" s="18"/>
      <c r="EJ25" s="18"/>
      <c r="EK25" s="20"/>
      <c r="EL25" s="258" t="str">
        <f>IF(M25&gt;P25,"1",IF(M25&lt;P25,"0"))</f>
        <v>1</v>
      </c>
      <c r="EM25" s="258"/>
      <c r="EN25" s="258" t="str">
        <f>IF(M25&lt;P25,"1",IF(M25&gt;P25,"0"))</f>
        <v>0</v>
      </c>
      <c r="EO25" s="258"/>
      <c r="EP25" s="21"/>
      <c r="EQ25" s="18"/>
      <c r="ER25" s="19"/>
      <c r="ES25" s="22"/>
      <c r="ET25" s="18"/>
      <c r="EU25" s="20"/>
      <c r="EV25" s="258" t="str">
        <f>IF(X25&gt;AA25,"1",IF(X25&lt;AA25,"0"))</f>
        <v>0</v>
      </c>
      <c r="EW25" s="258"/>
      <c r="EX25" s="258" t="str">
        <f>IF(X25&lt;AA25,"1",IF(X25&gt;AA25,"0"))</f>
        <v>1</v>
      </c>
      <c r="EY25" s="258"/>
      <c r="EZ25" s="21"/>
      <c r="FA25" s="18"/>
      <c r="FB25" s="19"/>
      <c r="FC25" s="316"/>
      <c r="FD25" s="317"/>
      <c r="FE25" s="317"/>
      <c r="FF25" s="317"/>
      <c r="FG25" s="317"/>
      <c r="FH25" s="317"/>
      <c r="FI25" s="317"/>
      <c r="FJ25" s="317"/>
      <c r="FK25" s="317"/>
      <c r="FL25" s="318"/>
      <c r="FM25" s="13"/>
      <c r="FN25" s="9"/>
      <c r="FO25" s="11"/>
      <c r="FP25" s="258" t="str">
        <f>IF(AT25&gt;AW25,"1",IF(AT25&lt;AW25,"0"))</f>
        <v>1</v>
      </c>
      <c r="FQ25" s="258"/>
      <c r="FR25" s="258" t="str">
        <f>IF(AT25&lt;AW25,"1",IF(AT25&gt;AW25,"0"))</f>
        <v>0</v>
      </c>
      <c r="FS25" s="258"/>
      <c r="FT25" s="12"/>
      <c r="FU25" s="9"/>
      <c r="FV25" s="10"/>
      <c r="FW25" s="13"/>
      <c r="FX25" s="9"/>
      <c r="FY25" s="11"/>
      <c r="FZ25" s="258" t="str">
        <f>IF(BE25&gt;BH25,"1",IF(BE25&lt;BH25,"0"))</f>
        <v>0</v>
      </c>
      <c r="GA25" s="258"/>
      <c r="GB25" s="258" t="str">
        <f>IF(BE25&lt;BH25,"1",IF(BE25&gt;BH25,"0"))</f>
        <v>1</v>
      </c>
      <c r="GC25" s="258"/>
      <c r="GD25" s="12"/>
      <c r="GE25" s="9"/>
      <c r="GF25" s="10"/>
      <c r="GG25" s="13"/>
      <c r="GH25" s="9"/>
      <c r="GI25" s="11"/>
      <c r="GJ25" s="258" t="str">
        <f>IF(BP25&gt;BS25,"1",IF(BP25&lt;BS25,"0"))</f>
        <v>0</v>
      </c>
      <c r="GK25" s="258"/>
      <c r="GL25" s="258" t="str">
        <f>IF(BP25&lt;BS25,"1",IF(BP25&gt;BS25,"0"))</f>
        <v>1</v>
      </c>
      <c r="GM25" s="258"/>
      <c r="GN25" s="12"/>
      <c r="GO25" s="9"/>
      <c r="GP25" s="10"/>
      <c r="GQ25" s="4"/>
      <c r="GR25" s="5">
        <f>COUNTIF(EQ26,"=2")</f>
        <v>0</v>
      </c>
      <c r="GS25" s="5">
        <f>COUNTIF(FA26,"=2")</f>
        <v>1</v>
      </c>
      <c r="GT25" s="50">
        <f>COUNTIF(FU26,"=2")</f>
        <v>0</v>
      </c>
      <c r="GU25" s="50">
        <f>COUNTIF(GE26,"=2")</f>
        <v>1</v>
      </c>
      <c r="GV25" s="51">
        <f>COUNTIF(GO26,"=2")</f>
        <v>0</v>
      </c>
      <c r="GW25" s="4"/>
      <c r="GX25" s="5"/>
      <c r="GY25" s="5"/>
      <c r="GZ25" s="5"/>
      <c r="HA25" s="5"/>
      <c r="HB25" s="7"/>
      <c r="HC25" s="2"/>
      <c r="HD25" s="2">
        <f>SUM(P25:Q30)</f>
        <v>35</v>
      </c>
      <c r="HE25" s="2">
        <f>SUM(AA25:AB30)</f>
        <v>30</v>
      </c>
      <c r="HF25" s="47">
        <f>SUM(AW25:AX30)</f>
        <v>24</v>
      </c>
      <c r="HG25" s="47">
        <f>SUM(BH25:BI30)</f>
        <v>30</v>
      </c>
      <c r="HH25" s="47">
        <f>SUM(BS25:BT30)</f>
        <v>36</v>
      </c>
      <c r="HI25" s="257"/>
      <c r="HJ25" s="257"/>
      <c r="HL25" s="2"/>
      <c r="HM25" s="2"/>
      <c r="HN25" s="254"/>
      <c r="HO25" s="52">
        <f>HC54*10</f>
        <v>10.656934306569344</v>
      </c>
      <c r="HP25" s="49">
        <f t="shared" si="3"/>
        <v>2</v>
      </c>
    </row>
    <row r="26" spans="2:227" ht="9.6" customHeight="1">
      <c r="B26" s="333" t="str">
        <f>[1]チーム名登録!D7</f>
        <v>新川大五露</v>
      </c>
      <c r="C26" s="334"/>
      <c r="D26" s="334"/>
      <c r="E26" s="334"/>
      <c r="F26" s="334"/>
      <c r="G26" s="334"/>
      <c r="H26" s="334"/>
      <c r="I26" s="335"/>
      <c r="J26" s="258">
        <f>EI26</f>
        <v>2</v>
      </c>
      <c r="K26" s="253"/>
      <c r="L26" s="22"/>
      <c r="M26" s="258"/>
      <c r="N26" s="258"/>
      <c r="O26" s="251"/>
      <c r="P26" s="258"/>
      <c r="Q26" s="258"/>
      <c r="R26" s="19"/>
      <c r="S26" s="252">
        <f>EQ26</f>
        <v>1</v>
      </c>
      <c r="T26" s="253"/>
      <c r="U26" s="252">
        <f>ES26</f>
        <v>0</v>
      </c>
      <c r="V26" s="253"/>
      <c r="W26" s="22"/>
      <c r="X26" s="258"/>
      <c r="Y26" s="258"/>
      <c r="Z26" s="251"/>
      <c r="AA26" s="258"/>
      <c r="AB26" s="258"/>
      <c r="AC26" s="19"/>
      <c r="AD26" s="252">
        <f>FA26</f>
        <v>2</v>
      </c>
      <c r="AE26" s="253"/>
      <c r="AF26" s="316"/>
      <c r="AG26" s="317"/>
      <c r="AH26" s="317"/>
      <c r="AI26" s="317"/>
      <c r="AJ26" s="317"/>
      <c r="AK26" s="317"/>
      <c r="AL26" s="317"/>
      <c r="AM26" s="317"/>
      <c r="AN26" s="317"/>
      <c r="AO26" s="317"/>
      <c r="AP26" s="318"/>
      <c r="AQ26" s="252">
        <f>FM26</f>
        <v>2</v>
      </c>
      <c r="AR26" s="253"/>
      <c r="AS26" s="13"/>
      <c r="AT26" s="251"/>
      <c r="AU26" s="251"/>
      <c r="AV26" s="251"/>
      <c r="AW26" s="251"/>
      <c r="AX26" s="251"/>
      <c r="AY26" s="10"/>
      <c r="AZ26" s="252">
        <f>FU26</f>
        <v>0</v>
      </c>
      <c r="BA26" s="253"/>
      <c r="BB26" s="252">
        <f>FW26</f>
        <v>0</v>
      </c>
      <c r="BC26" s="253"/>
      <c r="BD26" s="13"/>
      <c r="BE26" s="251"/>
      <c r="BF26" s="251"/>
      <c r="BG26" s="251"/>
      <c r="BH26" s="251"/>
      <c r="BI26" s="251"/>
      <c r="BJ26" s="10"/>
      <c r="BK26" s="252">
        <f>GE26</f>
        <v>2</v>
      </c>
      <c r="BL26" s="253"/>
      <c r="BM26" s="252">
        <f>GG26</f>
        <v>2</v>
      </c>
      <c r="BN26" s="253"/>
      <c r="BO26" s="13"/>
      <c r="BP26" s="251"/>
      <c r="BQ26" s="251"/>
      <c r="BR26" s="251"/>
      <c r="BS26" s="251"/>
      <c r="BT26" s="251"/>
      <c r="BU26" s="10"/>
      <c r="BV26" s="252">
        <f>GO26</f>
        <v>1</v>
      </c>
      <c r="BW26" s="253"/>
      <c r="BX26" s="298">
        <f>GQ26</f>
        <v>3</v>
      </c>
      <c r="BY26" s="295"/>
      <c r="BZ26" s="283"/>
      <c r="CA26" s="283"/>
      <c r="CB26" s="295">
        <f>GU26</f>
        <v>2</v>
      </c>
      <c r="CC26" s="296"/>
      <c r="CD26" s="298">
        <f>GW26</f>
        <v>6</v>
      </c>
      <c r="CE26" s="295"/>
      <c r="CF26" s="283"/>
      <c r="CG26" s="283"/>
      <c r="CH26" s="295">
        <f>HA26</f>
        <v>6</v>
      </c>
      <c r="CI26" s="296"/>
      <c r="CJ26" s="297">
        <f>HC26</f>
        <v>156</v>
      </c>
      <c r="CK26" s="255"/>
      <c r="CL26" s="283"/>
      <c r="CM26" s="283"/>
      <c r="CN26" s="255">
        <f>HG26</f>
        <v>155</v>
      </c>
      <c r="CO26" s="256"/>
      <c r="CP26" s="266"/>
      <c r="CQ26" s="266"/>
      <c r="CR26" s="2"/>
      <c r="CS26" s="2"/>
      <c r="CT26" s="2"/>
      <c r="CU26" s="2"/>
      <c r="CV26" s="2"/>
      <c r="CW26" s="2"/>
      <c r="CX26" s="2"/>
      <c r="CY26" s="2"/>
      <c r="CZ26" s="2"/>
      <c r="DA26" s="2"/>
      <c r="EA26" s="301" t="str">
        <f>B26</f>
        <v>新川大五露</v>
      </c>
      <c r="EB26" s="302"/>
      <c r="EC26" s="302"/>
      <c r="ED26" s="302"/>
      <c r="EE26" s="302"/>
      <c r="EF26" s="302"/>
      <c r="EG26" s="302"/>
      <c r="EH26" s="303"/>
      <c r="EI26" s="258">
        <f>EL25+EL27+EL29</f>
        <v>2</v>
      </c>
      <c r="EJ26" s="253"/>
      <c r="EK26" s="22"/>
      <c r="EL26" s="258"/>
      <c r="EM26" s="258"/>
      <c r="EN26" s="258"/>
      <c r="EO26" s="258"/>
      <c r="EP26" s="19"/>
      <c r="EQ26" s="252">
        <f>EN25+EN27+EN29</f>
        <v>1</v>
      </c>
      <c r="ER26" s="253"/>
      <c r="ES26" s="252">
        <f>EV25+EV27+EV29</f>
        <v>0</v>
      </c>
      <c r="ET26" s="253"/>
      <c r="EU26" s="22"/>
      <c r="EV26" s="258"/>
      <c r="EW26" s="258"/>
      <c r="EX26" s="258"/>
      <c r="EY26" s="258"/>
      <c r="EZ26" s="19"/>
      <c r="FA26" s="252">
        <f>EX25+EX27+EX29</f>
        <v>2</v>
      </c>
      <c r="FB26" s="253"/>
      <c r="FC26" s="316"/>
      <c r="FD26" s="317"/>
      <c r="FE26" s="317"/>
      <c r="FF26" s="317"/>
      <c r="FG26" s="317"/>
      <c r="FH26" s="317"/>
      <c r="FI26" s="317"/>
      <c r="FJ26" s="317"/>
      <c r="FK26" s="317"/>
      <c r="FL26" s="318"/>
      <c r="FM26" s="252">
        <f>FP25+FP27+FP29</f>
        <v>2</v>
      </c>
      <c r="FN26" s="253"/>
      <c r="FO26" s="13"/>
      <c r="FP26" s="258"/>
      <c r="FQ26" s="258"/>
      <c r="FR26" s="258"/>
      <c r="FS26" s="258"/>
      <c r="FT26" s="10"/>
      <c r="FU26" s="252">
        <f>FR25+FR27+FR29</f>
        <v>0</v>
      </c>
      <c r="FV26" s="253"/>
      <c r="FW26" s="252">
        <f>FZ25+FZ27+FZ29</f>
        <v>0</v>
      </c>
      <c r="FX26" s="253"/>
      <c r="FY26" s="13"/>
      <c r="FZ26" s="258"/>
      <c r="GA26" s="258"/>
      <c r="GB26" s="258"/>
      <c r="GC26" s="258"/>
      <c r="GD26" s="10"/>
      <c r="GE26" s="252">
        <f>GB25+GB27+GB29</f>
        <v>2</v>
      </c>
      <c r="GF26" s="253"/>
      <c r="GG26" s="252">
        <f>GJ25+GJ27+GJ29</f>
        <v>2</v>
      </c>
      <c r="GH26" s="253"/>
      <c r="GI26" s="13"/>
      <c r="GJ26" s="258"/>
      <c r="GK26" s="258"/>
      <c r="GL26" s="258"/>
      <c r="GM26" s="258"/>
      <c r="GN26" s="10"/>
      <c r="GO26" s="252">
        <f>GL25+GL27+GL29</f>
        <v>1</v>
      </c>
      <c r="GP26" s="253"/>
      <c r="GQ26" s="298">
        <f>SUM(GQ24:GU24)</f>
        <v>3</v>
      </c>
      <c r="GR26" s="295"/>
      <c r="GS26" s="283"/>
      <c r="GT26" s="283"/>
      <c r="GU26" s="295">
        <f>SUM(GR25:GV25)</f>
        <v>2</v>
      </c>
      <c r="GV26" s="296"/>
      <c r="GW26" s="298">
        <f>SUM(EI26,ES26,FM26,FW26,GG26)</f>
        <v>6</v>
      </c>
      <c r="GX26" s="295"/>
      <c r="GY26" s="283"/>
      <c r="GZ26" s="283"/>
      <c r="HA26" s="295">
        <f>SUM(EQ26,FA26,FU26,GE26,GO26)</f>
        <v>6</v>
      </c>
      <c r="HB26" s="296"/>
      <c r="HC26" s="297">
        <f>SUM(HC24:HG24)</f>
        <v>156</v>
      </c>
      <c r="HD26" s="255"/>
      <c r="HE26" s="283"/>
      <c r="HF26" s="283"/>
      <c r="HG26" s="255">
        <f>SUM(HD25:HH25)</f>
        <v>155</v>
      </c>
      <c r="HH26" s="256"/>
      <c r="HI26" s="257"/>
      <c r="HJ26" s="257"/>
      <c r="HL26" s="2"/>
      <c r="HM26" s="2"/>
      <c r="HN26" s="254" t="s">
        <v>4</v>
      </c>
      <c r="HO26" s="48">
        <f t="shared" ref="HO26:HO31" si="4">SUM(HO8,HO14,HO20)</f>
        <v>575.65315315315308</v>
      </c>
      <c r="HP26" s="53">
        <f t="shared" ref="HP26:HP31" si="5">RANK(HO26,$HO$26:$HO$31)</f>
        <v>4</v>
      </c>
      <c r="HQ26" s="53" t="str">
        <f>EA10</f>
        <v>ＳＯＬＥ</v>
      </c>
    </row>
    <row r="27" spans="2:227" ht="9.6" customHeight="1">
      <c r="B27" s="333"/>
      <c r="C27" s="334"/>
      <c r="D27" s="334"/>
      <c r="E27" s="334"/>
      <c r="F27" s="334"/>
      <c r="G27" s="334"/>
      <c r="H27" s="334"/>
      <c r="I27" s="335"/>
      <c r="J27" s="258"/>
      <c r="K27" s="253"/>
      <c r="L27" s="22"/>
      <c r="M27" s="258">
        <f>AL11</f>
        <v>13</v>
      </c>
      <c r="N27" s="258"/>
      <c r="O27" s="251" t="s">
        <v>30</v>
      </c>
      <c r="P27" s="258">
        <f>AI11</f>
        <v>15</v>
      </c>
      <c r="Q27" s="258"/>
      <c r="R27" s="19"/>
      <c r="S27" s="252"/>
      <c r="T27" s="253"/>
      <c r="U27" s="252"/>
      <c r="V27" s="253"/>
      <c r="W27" s="22"/>
      <c r="X27" s="258">
        <f>AL19</f>
        <v>11</v>
      </c>
      <c r="Y27" s="258"/>
      <c r="Z27" s="251" t="s">
        <v>30</v>
      </c>
      <c r="AA27" s="258">
        <f>AI19</f>
        <v>15</v>
      </c>
      <c r="AB27" s="258"/>
      <c r="AC27" s="19"/>
      <c r="AD27" s="252"/>
      <c r="AE27" s="253"/>
      <c r="AF27" s="316"/>
      <c r="AG27" s="317"/>
      <c r="AH27" s="317"/>
      <c r="AI27" s="317"/>
      <c r="AJ27" s="317"/>
      <c r="AK27" s="317"/>
      <c r="AL27" s="317"/>
      <c r="AM27" s="317"/>
      <c r="AN27" s="317"/>
      <c r="AO27" s="317"/>
      <c r="AP27" s="318"/>
      <c r="AQ27" s="252"/>
      <c r="AR27" s="253"/>
      <c r="AS27" s="13"/>
      <c r="AT27" s="251">
        <v>15</v>
      </c>
      <c r="AU27" s="251"/>
      <c r="AV27" s="251" t="s">
        <v>30</v>
      </c>
      <c r="AW27" s="251">
        <v>10</v>
      </c>
      <c r="AX27" s="251"/>
      <c r="AY27" s="10"/>
      <c r="AZ27" s="252"/>
      <c r="BA27" s="253"/>
      <c r="BB27" s="252"/>
      <c r="BC27" s="253"/>
      <c r="BD27" s="13"/>
      <c r="BE27" s="251">
        <v>11</v>
      </c>
      <c r="BF27" s="251"/>
      <c r="BG27" s="251" t="s">
        <v>30</v>
      </c>
      <c r="BH27" s="251">
        <v>15</v>
      </c>
      <c r="BI27" s="251"/>
      <c r="BJ27" s="10"/>
      <c r="BK27" s="252"/>
      <c r="BL27" s="253"/>
      <c r="BM27" s="252"/>
      <c r="BN27" s="253"/>
      <c r="BO27" s="13"/>
      <c r="BP27" s="251">
        <v>15</v>
      </c>
      <c r="BQ27" s="251"/>
      <c r="BR27" s="251" t="s">
        <v>30</v>
      </c>
      <c r="BS27" s="251">
        <v>10</v>
      </c>
      <c r="BT27" s="251"/>
      <c r="BU27" s="10"/>
      <c r="BV27" s="252"/>
      <c r="BW27" s="253"/>
      <c r="BX27" s="298"/>
      <c r="BY27" s="295"/>
      <c r="BZ27" s="283"/>
      <c r="CA27" s="283"/>
      <c r="CB27" s="295"/>
      <c r="CC27" s="296"/>
      <c r="CD27" s="298"/>
      <c r="CE27" s="295"/>
      <c r="CF27" s="283"/>
      <c r="CG27" s="283"/>
      <c r="CH27" s="295"/>
      <c r="CI27" s="296"/>
      <c r="CJ27" s="297"/>
      <c r="CK27" s="255"/>
      <c r="CL27" s="283"/>
      <c r="CM27" s="283"/>
      <c r="CN27" s="255"/>
      <c r="CO27" s="256"/>
      <c r="CP27" s="266"/>
      <c r="CQ27" s="266"/>
      <c r="CR27" s="2"/>
      <c r="CS27" s="2"/>
      <c r="CT27" s="2"/>
      <c r="CU27" s="2"/>
      <c r="CV27" s="2"/>
      <c r="CW27" s="2"/>
      <c r="CX27" s="2"/>
      <c r="CY27" s="2"/>
      <c r="CZ27" s="2"/>
      <c r="DA27" s="2"/>
      <c r="EA27" s="301"/>
      <c r="EB27" s="302"/>
      <c r="EC27" s="302"/>
      <c r="ED27" s="302"/>
      <c r="EE27" s="302"/>
      <c r="EF27" s="302"/>
      <c r="EG27" s="302"/>
      <c r="EH27" s="303"/>
      <c r="EI27" s="258"/>
      <c r="EJ27" s="253"/>
      <c r="EK27" s="22"/>
      <c r="EL27" s="258" t="str">
        <f>IF(M27&gt;P27,"1",IF(M27&lt;P27,"0"))</f>
        <v>0</v>
      </c>
      <c r="EM27" s="258"/>
      <c r="EN27" s="258" t="str">
        <f>IF(M27&lt;P27,"1",IF(M27&gt;P27,"0"))</f>
        <v>1</v>
      </c>
      <c r="EO27" s="258"/>
      <c r="EP27" s="19"/>
      <c r="EQ27" s="252"/>
      <c r="ER27" s="253"/>
      <c r="ES27" s="252"/>
      <c r="ET27" s="253"/>
      <c r="EU27" s="22"/>
      <c r="EV27" s="258" t="str">
        <f>IF(X27&gt;AA27,"1",IF(X27&lt;AA27,"0"))</f>
        <v>0</v>
      </c>
      <c r="EW27" s="258"/>
      <c r="EX27" s="258" t="str">
        <f>IF(X27&lt;AA27,"1",IF(X27&gt;AA27,"0"))</f>
        <v>1</v>
      </c>
      <c r="EY27" s="258"/>
      <c r="EZ27" s="19"/>
      <c r="FA27" s="252"/>
      <c r="FB27" s="253"/>
      <c r="FC27" s="316"/>
      <c r="FD27" s="317"/>
      <c r="FE27" s="317"/>
      <c r="FF27" s="317"/>
      <c r="FG27" s="317"/>
      <c r="FH27" s="317"/>
      <c r="FI27" s="317"/>
      <c r="FJ27" s="317"/>
      <c r="FK27" s="317"/>
      <c r="FL27" s="318"/>
      <c r="FM27" s="252"/>
      <c r="FN27" s="253"/>
      <c r="FO27" s="13"/>
      <c r="FP27" s="258" t="str">
        <f>IF(AT27&gt;AW27,"1",IF(AT27&lt;AW27,"0"))</f>
        <v>1</v>
      </c>
      <c r="FQ27" s="258"/>
      <c r="FR27" s="258" t="str">
        <f>IF(AT27&lt;AW27,"1",IF(AT27&gt;AW27,"0"))</f>
        <v>0</v>
      </c>
      <c r="FS27" s="258"/>
      <c r="FT27" s="10"/>
      <c r="FU27" s="252"/>
      <c r="FV27" s="253"/>
      <c r="FW27" s="252"/>
      <c r="FX27" s="253"/>
      <c r="FY27" s="13"/>
      <c r="FZ27" s="258" t="str">
        <f>IF(BE27&gt;BH27,"1",IF(BE27&lt;BH27,"0"))</f>
        <v>0</v>
      </c>
      <c r="GA27" s="258"/>
      <c r="GB27" s="258" t="str">
        <f>IF(BE27&lt;BH27,"1",IF(BE27&gt;BH27,"0"))</f>
        <v>1</v>
      </c>
      <c r="GC27" s="258"/>
      <c r="GD27" s="10"/>
      <c r="GE27" s="252"/>
      <c r="GF27" s="253"/>
      <c r="GG27" s="252"/>
      <c r="GH27" s="253"/>
      <c r="GI27" s="13"/>
      <c r="GJ27" s="258" t="str">
        <f>IF(BP27&gt;BS27,"1",IF(BP27&lt;BS27,"0"))</f>
        <v>1</v>
      </c>
      <c r="GK27" s="258"/>
      <c r="GL27" s="258" t="str">
        <f>IF(BP27&lt;BS27,"1",IF(BP27&gt;BS27,"0"))</f>
        <v>0</v>
      </c>
      <c r="GM27" s="258"/>
      <c r="GN27" s="10"/>
      <c r="GO27" s="252"/>
      <c r="GP27" s="253"/>
      <c r="GQ27" s="298"/>
      <c r="GR27" s="295"/>
      <c r="GS27" s="283"/>
      <c r="GT27" s="283"/>
      <c r="GU27" s="295"/>
      <c r="GV27" s="296"/>
      <c r="GW27" s="298"/>
      <c r="GX27" s="295"/>
      <c r="GY27" s="283"/>
      <c r="GZ27" s="283"/>
      <c r="HA27" s="295"/>
      <c r="HB27" s="296"/>
      <c r="HC27" s="297"/>
      <c r="HD27" s="255"/>
      <c r="HE27" s="283"/>
      <c r="HF27" s="283"/>
      <c r="HG27" s="255"/>
      <c r="HH27" s="256"/>
      <c r="HI27" s="257"/>
      <c r="HJ27" s="257"/>
      <c r="HL27" s="2"/>
      <c r="HM27" s="2"/>
      <c r="HN27" s="254"/>
      <c r="HO27" s="48">
        <f t="shared" si="4"/>
        <v>5814.1176470588234</v>
      </c>
      <c r="HP27" s="53">
        <f t="shared" si="5"/>
        <v>1</v>
      </c>
      <c r="HQ27" s="53" t="str">
        <f>EA18</f>
        <v>NBクラブ</v>
      </c>
    </row>
    <row r="28" spans="2:227" ht="9.6" customHeight="1">
      <c r="B28" s="333"/>
      <c r="C28" s="334"/>
      <c r="D28" s="334"/>
      <c r="E28" s="334"/>
      <c r="F28" s="334"/>
      <c r="G28" s="334"/>
      <c r="H28" s="334"/>
      <c r="I28" s="335"/>
      <c r="J28" s="258"/>
      <c r="K28" s="253"/>
      <c r="L28" s="22"/>
      <c r="M28" s="258"/>
      <c r="N28" s="258"/>
      <c r="O28" s="251"/>
      <c r="P28" s="258"/>
      <c r="Q28" s="258"/>
      <c r="R28" s="19"/>
      <c r="S28" s="252"/>
      <c r="T28" s="253"/>
      <c r="U28" s="252"/>
      <c r="V28" s="253"/>
      <c r="W28" s="22"/>
      <c r="X28" s="258"/>
      <c r="Y28" s="258"/>
      <c r="Z28" s="251"/>
      <c r="AA28" s="258"/>
      <c r="AB28" s="258"/>
      <c r="AC28" s="19"/>
      <c r="AD28" s="252"/>
      <c r="AE28" s="253"/>
      <c r="AF28" s="316"/>
      <c r="AG28" s="317"/>
      <c r="AH28" s="317"/>
      <c r="AI28" s="317"/>
      <c r="AJ28" s="317"/>
      <c r="AK28" s="317"/>
      <c r="AL28" s="317"/>
      <c r="AM28" s="317"/>
      <c r="AN28" s="317"/>
      <c r="AO28" s="317"/>
      <c r="AP28" s="318"/>
      <c r="AQ28" s="252"/>
      <c r="AR28" s="253"/>
      <c r="AS28" s="13"/>
      <c r="AT28" s="251"/>
      <c r="AU28" s="251"/>
      <c r="AV28" s="251"/>
      <c r="AW28" s="251"/>
      <c r="AX28" s="251"/>
      <c r="AY28" s="10"/>
      <c r="AZ28" s="252"/>
      <c r="BA28" s="253"/>
      <c r="BB28" s="252"/>
      <c r="BC28" s="253"/>
      <c r="BD28" s="13"/>
      <c r="BE28" s="251"/>
      <c r="BF28" s="251"/>
      <c r="BG28" s="251"/>
      <c r="BH28" s="251"/>
      <c r="BI28" s="251"/>
      <c r="BJ28" s="10"/>
      <c r="BK28" s="252"/>
      <c r="BL28" s="253"/>
      <c r="BM28" s="252"/>
      <c r="BN28" s="253"/>
      <c r="BO28" s="13"/>
      <c r="BP28" s="251"/>
      <c r="BQ28" s="251"/>
      <c r="BR28" s="251"/>
      <c r="BS28" s="251"/>
      <c r="BT28" s="251"/>
      <c r="BU28" s="10"/>
      <c r="BV28" s="252"/>
      <c r="BW28" s="253"/>
      <c r="BX28" s="262"/>
      <c r="BY28" s="263"/>
      <c r="BZ28" s="263"/>
      <c r="CA28" s="263"/>
      <c r="CB28" s="263"/>
      <c r="CC28" s="264"/>
      <c r="CD28" s="262"/>
      <c r="CE28" s="263"/>
      <c r="CF28" s="263"/>
      <c r="CG28" s="263"/>
      <c r="CH28" s="263"/>
      <c r="CI28" s="264"/>
      <c r="CJ28" s="262"/>
      <c r="CK28" s="265"/>
      <c r="CL28" s="265"/>
      <c r="CM28" s="265"/>
      <c r="CN28" s="265"/>
      <c r="CO28" s="264"/>
      <c r="CP28" s="266"/>
      <c r="CQ28" s="266"/>
      <c r="CR28" s="2"/>
      <c r="CS28" s="2"/>
      <c r="CT28" s="2"/>
      <c r="CU28" s="2"/>
      <c r="CV28" s="2"/>
      <c r="CW28" s="2"/>
      <c r="CX28" s="2"/>
      <c r="CY28" s="2"/>
      <c r="CZ28" s="2"/>
      <c r="DA28" s="2"/>
      <c r="EA28" s="301"/>
      <c r="EB28" s="302"/>
      <c r="EC28" s="302"/>
      <c r="ED28" s="302"/>
      <c r="EE28" s="302"/>
      <c r="EF28" s="302"/>
      <c r="EG28" s="302"/>
      <c r="EH28" s="303"/>
      <c r="EI28" s="258"/>
      <c r="EJ28" s="253"/>
      <c r="EK28" s="22"/>
      <c r="EL28" s="258"/>
      <c r="EM28" s="258"/>
      <c r="EN28" s="258"/>
      <c r="EO28" s="258"/>
      <c r="EP28" s="19"/>
      <c r="EQ28" s="252"/>
      <c r="ER28" s="253"/>
      <c r="ES28" s="252"/>
      <c r="ET28" s="253"/>
      <c r="EU28" s="22"/>
      <c r="EV28" s="258"/>
      <c r="EW28" s="258"/>
      <c r="EX28" s="258"/>
      <c r="EY28" s="258"/>
      <c r="EZ28" s="19"/>
      <c r="FA28" s="252"/>
      <c r="FB28" s="253"/>
      <c r="FC28" s="316"/>
      <c r="FD28" s="317"/>
      <c r="FE28" s="317"/>
      <c r="FF28" s="317"/>
      <c r="FG28" s="317"/>
      <c r="FH28" s="317"/>
      <c r="FI28" s="317"/>
      <c r="FJ28" s="317"/>
      <c r="FK28" s="317"/>
      <c r="FL28" s="318"/>
      <c r="FM28" s="252"/>
      <c r="FN28" s="253"/>
      <c r="FO28" s="13"/>
      <c r="FP28" s="258"/>
      <c r="FQ28" s="258"/>
      <c r="FR28" s="258"/>
      <c r="FS28" s="258"/>
      <c r="FT28" s="10"/>
      <c r="FU28" s="252"/>
      <c r="FV28" s="253"/>
      <c r="FW28" s="252"/>
      <c r="FX28" s="253"/>
      <c r="FY28" s="13"/>
      <c r="FZ28" s="258"/>
      <c r="GA28" s="258"/>
      <c r="GB28" s="258"/>
      <c r="GC28" s="258"/>
      <c r="GD28" s="10"/>
      <c r="GE28" s="252"/>
      <c r="GF28" s="253"/>
      <c r="GG28" s="252"/>
      <c r="GH28" s="253"/>
      <c r="GI28" s="13"/>
      <c r="GJ28" s="258"/>
      <c r="GK28" s="258"/>
      <c r="GL28" s="258"/>
      <c r="GM28" s="258"/>
      <c r="GN28" s="10"/>
      <c r="GO28" s="252"/>
      <c r="GP28" s="253"/>
      <c r="GQ28" s="4"/>
      <c r="GR28" s="5"/>
      <c r="GS28" s="5"/>
      <c r="GT28" s="5"/>
      <c r="GU28" s="5"/>
      <c r="GV28" s="7"/>
      <c r="GW28" s="4"/>
      <c r="GX28" s="5"/>
      <c r="GY28" s="5"/>
      <c r="GZ28" s="5"/>
      <c r="HA28" s="5"/>
      <c r="HB28" s="7"/>
      <c r="HC28" s="2"/>
      <c r="HD28" s="2"/>
      <c r="HE28" s="2"/>
      <c r="HF28" s="2"/>
      <c r="HG28" s="2"/>
      <c r="HH28" s="2"/>
      <c r="HI28" s="257"/>
      <c r="HJ28" s="257"/>
      <c r="HL28" s="2"/>
      <c r="HM28" s="2"/>
      <c r="HN28" s="254"/>
      <c r="HO28" s="48">
        <f t="shared" si="4"/>
        <v>1510.0645161290322</v>
      </c>
      <c r="HP28" s="53">
        <f t="shared" si="5"/>
        <v>3</v>
      </c>
      <c r="HQ28" s="53" t="str">
        <f>EA26</f>
        <v>新川大五露</v>
      </c>
    </row>
    <row r="29" spans="2:227" ht="9.6" customHeight="1">
      <c r="B29" s="333"/>
      <c r="C29" s="334"/>
      <c r="D29" s="334"/>
      <c r="E29" s="334"/>
      <c r="F29" s="334"/>
      <c r="G29" s="334"/>
      <c r="H29" s="334"/>
      <c r="I29" s="335"/>
      <c r="J29" s="258"/>
      <c r="K29" s="253"/>
      <c r="L29" s="22"/>
      <c r="M29" s="258">
        <f>AL13</f>
        <v>15</v>
      </c>
      <c r="N29" s="258"/>
      <c r="O29" s="251" t="s">
        <v>30</v>
      </c>
      <c r="P29" s="258">
        <f>AI13</f>
        <v>13</v>
      </c>
      <c r="Q29" s="258"/>
      <c r="R29" s="19"/>
      <c r="S29" s="252"/>
      <c r="T29" s="253"/>
      <c r="U29" s="252"/>
      <c r="V29" s="253"/>
      <c r="W29" s="22"/>
      <c r="X29" s="258">
        <f>AL21</f>
        <v>0</v>
      </c>
      <c r="Y29" s="258"/>
      <c r="Z29" s="251" t="s">
        <v>30</v>
      </c>
      <c r="AA29" s="258">
        <f>AI21</f>
        <v>0</v>
      </c>
      <c r="AB29" s="258"/>
      <c r="AC29" s="19"/>
      <c r="AD29" s="252"/>
      <c r="AE29" s="253"/>
      <c r="AF29" s="316"/>
      <c r="AG29" s="317"/>
      <c r="AH29" s="317"/>
      <c r="AI29" s="317"/>
      <c r="AJ29" s="317"/>
      <c r="AK29" s="317"/>
      <c r="AL29" s="317"/>
      <c r="AM29" s="317"/>
      <c r="AN29" s="317"/>
      <c r="AO29" s="317"/>
      <c r="AP29" s="318"/>
      <c r="AQ29" s="252"/>
      <c r="AR29" s="253"/>
      <c r="AS29" s="13"/>
      <c r="AT29" s="251"/>
      <c r="AU29" s="251"/>
      <c r="AV29" s="251" t="s">
        <v>30</v>
      </c>
      <c r="AW29" s="251"/>
      <c r="AX29" s="251"/>
      <c r="AY29" s="10"/>
      <c r="AZ29" s="252"/>
      <c r="BA29" s="253"/>
      <c r="BB29" s="252"/>
      <c r="BC29" s="253"/>
      <c r="BD29" s="13"/>
      <c r="BE29" s="251"/>
      <c r="BF29" s="251"/>
      <c r="BG29" s="251" t="s">
        <v>30</v>
      </c>
      <c r="BH29" s="251"/>
      <c r="BI29" s="251"/>
      <c r="BJ29" s="10"/>
      <c r="BK29" s="252"/>
      <c r="BL29" s="253"/>
      <c r="BM29" s="252"/>
      <c r="BN29" s="253"/>
      <c r="BO29" s="13"/>
      <c r="BP29" s="251">
        <v>15</v>
      </c>
      <c r="BQ29" s="251"/>
      <c r="BR29" s="251" t="s">
        <v>30</v>
      </c>
      <c r="BS29" s="251">
        <v>11</v>
      </c>
      <c r="BT29" s="251"/>
      <c r="BU29" s="10"/>
      <c r="BV29" s="252"/>
      <c r="BW29" s="253"/>
      <c r="BX29" s="310"/>
      <c r="BY29" s="311"/>
      <c r="BZ29" s="311"/>
      <c r="CA29" s="311"/>
      <c r="CB29" s="311"/>
      <c r="CC29" s="312"/>
      <c r="CD29" s="310"/>
      <c r="CE29" s="311"/>
      <c r="CF29" s="311"/>
      <c r="CG29" s="311"/>
      <c r="CH29" s="311"/>
      <c r="CI29" s="312"/>
      <c r="CJ29" s="310"/>
      <c r="CK29" s="311"/>
      <c r="CL29" s="311"/>
      <c r="CM29" s="311"/>
      <c r="CN29" s="311"/>
      <c r="CO29" s="312"/>
      <c r="CP29" s="266"/>
      <c r="CQ29" s="266"/>
      <c r="CR29" s="2"/>
      <c r="CS29" s="2"/>
      <c r="CT29" s="2"/>
      <c r="CU29" s="2"/>
      <c r="CV29" s="2"/>
      <c r="CW29" s="2"/>
      <c r="CX29" s="2"/>
      <c r="CY29" s="2"/>
      <c r="CZ29" s="2"/>
      <c r="DA29" s="2"/>
      <c r="EA29" s="301"/>
      <c r="EB29" s="302"/>
      <c r="EC29" s="302"/>
      <c r="ED29" s="302"/>
      <c r="EE29" s="302"/>
      <c r="EF29" s="302"/>
      <c r="EG29" s="302"/>
      <c r="EH29" s="303"/>
      <c r="EI29" s="258"/>
      <c r="EJ29" s="253"/>
      <c r="EK29" s="22"/>
      <c r="EL29" s="258" t="str">
        <f>IF(M29&gt;P29,"1",IF(M29&lt;P29,"0"))</f>
        <v>1</v>
      </c>
      <c r="EM29" s="258"/>
      <c r="EN29" s="258" t="str">
        <f>IF(M29&lt;P29,"1",IF(M29&gt;P29,"0"))</f>
        <v>0</v>
      </c>
      <c r="EO29" s="258"/>
      <c r="EP29" s="19"/>
      <c r="EQ29" s="252"/>
      <c r="ER29" s="253"/>
      <c r="ES29" s="252"/>
      <c r="ET29" s="253"/>
      <c r="EU29" s="22"/>
      <c r="EV29" s="258" t="b">
        <f>IF(X29&gt;AA29,"1",IF(X29&lt;AA29,"0"))</f>
        <v>0</v>
      </c>
      <c r="EW29" s="258"/>
      <c r="EX29" s="258" t="b">
        <f>IF(X29&lt;AA29,"1",IF(X29&gt;AA29,"0"))</f>
        <v>0</v>
      </c>
      <c r="EY29" s="258"/>
      <c r="EZ29" s="19"/>
      <c r="FA29" s="252"/>
      <c r="FB29" s="253"/>
      <c r="FC29" s="316"/>
      <c r="FD29" s="317"/>
      <c r="FE29" s="317"/>
      <c r="FF29" s="317"/>
      <c r="FG29" s="317"/>
      <c r="FH29" s="317"/>
      <c r="FI29" s="317"/>
      <c r="FJ29" s="317"/>
      <c r="FK29" s="317"/>
      <c r="FL29" s="318"/>
      <c r="FM29" s="252"/>
      <c r="FN29" s="253"/>
      <c r="FO29" s="13"/>
      <c r="FP29" s="258" t="b">
        <f>IF(AT29&gt;AW29,"1",IF(AT29&lt;AW29,"0"))</f>
        <v>0</v>
      </c>
      <c r="FQ29" s="258"/>
      <c r="FR29" s="258" t="b">
        <f>IF(AT29&lt;AW29,"1",IF(AT29&gt;AW29,"0"))</f>
        <v>0</v>
      </c>
      <c r="FS29" s="258"/>
      <c r="FT29" s="10"/>
      <c r="FU29" s="252"/>
      <c r="FV29" s="253"/>
      <c r="FW29" s="252"/>
      <c r="FX29" s="253"/>
      <c r="FY29" s="13"/>
      <c r="FZ29" s="258" t="b">
        <f>IF(BE29&gt;BH29,"1",IF(BE29&lt;BH29,"0"))</f>
        <v>0</v>
      </c>
      <c r="GA29" s="258"/>
      <c r="GB29" s="258" t="b">
        <f>IF(BE29&lt;BH29,"1",IF(BE29&gt;BH29,"0"))</f>
        <v>0</v>
      </c>
      <c r="GC29" s="258"/>
      <c r="GD29" s="10"/>
      <c r="GE29" s="252"/>
      <c r="GF29" s="253"/>
      <c r="GG29" s="252"/>
      <c r="GH29" s="253"/>
      <c r="GI29" s="13"/>
      <c r="GJ29" s="258" t="str">
        <f>IF(BP29&gt;BS29,"1",IF(BP29&lt;BS29,"0"))</f>
        <v>1</v>
      </c>
      <c r="GK29" s="258"/>
      <c r="GL29" s="258" t="str">
        <f>IF(BP29&lt;BS29,"1",IF(BP29&gt;BS29,"0"))</f>
        <v>0</v>
      </c>
      <c r="GM29" s="258"/>
      <c r="GN29" s="10"/>
      <c r="GO29" s="252"/>
      <c r="GP29" s="253"/>
      <c r="GQ29" s="4"/>
      <c r="GR29" s="5"/>
      <c r="GS29" s="5"/>
      <c r="GT29" s="5"/>
      <c r="GU29" s="5"/>
      <c r="GV29" s="7"/>
      <c r="GW29" s="4"/>
      <c r="GX29" s="5"/>
      <c r="GY29" s="5"/>
      <c r="GZ29" s="5"/>
      <c r="HA29" s="5"/>
      <c r="HB29" s="7"/>
      <c r="HC29" s="2"/>
      <c r="HD29" s="2"/>
      <c r="HE29" s="2"/>
      <c r="HF29" s="2"/>
      <c r="HG29" s="2"/>
      <c r="HH29" s="2"/>
      <c r="HI29" s="257"/>
      <c r="HJ29" s="257"/>
      <c r="HL29" s="2"/>
      <c r="HM29" s="2"/>
      <c r="HN29" s="254"/>
      <c r="HO29" s="48">
        <f t="shared" si="4"/>
        <v>-342.30769230769232</v>
      </c>
      <c r="HP29" s="53">
        <f t="shared" si="5"/>
        <v>6</v>
      </c>
      <c r="HQ29" s="53" t="str">
        <f>EA34</f>
        <v>生一倶楽部</v>
      </c>
    </row>
    <row r="30" spans="2:227" ht="9.6" customHeight="1">
      <c r="B30" s="40"/>
      <c r="C30" s="38"/>
      <c r="D30" s="38"/>
      <c r="E30" s="38"/>
      <c r="F30" s="38"/>
      <c r="G30" s="38"/>
      <c r="H30" s="38"/>
      <c r="I30" s="39"/>
      <c r="J30" s="18"/>
      <c r="K30" s="18"/>
      <c r="L30" s="23"/>
      <c r="M30" s="258"/>
      <c r="N30" s="258"/>
      <c r="O30" s="251"/>
      <c r="P30" s="258"/>
      <c r="Q30" s="258"/>
      <c r="R30" s="24"/>
      <c r="S30" s="18"/>
      <c r="T30" s="19"/>
      <c r="U30" s="22"/>
      <c r="V30" s="18"/>
      <c r="W30" s="23"/>
      <c r="X30" s="258"/>
      <c r="Y30" s="258"/>
      <c r="Z30" s="251"/>
      <c r="AA30" s="258"/>
      <c r="AB30" s="258"/>
      <c r="AC30" s="24"/>
      <c r="AD30" s="18"/>
      <c r="AE30" s="19"/>
      <c r="AF30" s="316"/>
      <c r="AG30" s="317"/>
      <c r="AH30" s="317"/>
      <c r="AI30" s="317"/>
      <c r="AJ30" s="317"/>
      <c r="AK30" s="317"/>
      <c r="AL30" s="317"/>
      <c r="AM30" s="317"/>
      <c r="AN30" s="317"/>
      <c r="AO30" s="317"/>
      <c r="AP30" s="318"/>
      <c r="AQ30" s="13"/>
      <c r="AR30" s="9"/>
      <c r="AS30" s="14"/>
      <c r="AT30" s="251"/>
      <c r="AU30" s="251"/>
      <c r="AV30" s="251"/>
      <c r="AW30" s="251"/>
      <c r="AX30" s="251"/>
      <c r="AY30" s="15"/>
      <c r="AZ30" s="9"/>
      <c r="BA30" s="10"/>
      <c r="BB30" s="13"/>
      <c r="BC30" s="9"/>
      <c r="BD30" s="14"/>
      <c r="BE30" s="251"/>
      <c r="BF30" s="251"/>
      <c r="BG30" s="251"/>
      <c r="BH30" s="251"/>
      <c r="BI30" s="251"/>
      <c r="BJ30" s="15"/>
      <c r="BK30" s="9"/>
      <c r="BL30" s="10"/>
      <c r="BM30" s="13"/>
      <c r="BN30" s="9"/>
      <c r="BO30" s="14"/>
      <c r="BP30" s="251"/>
      <c r="BQ30" s="251"/>
      <c r="BR30" s="251"/>
      <c r="BS30" s="251"/>
      <c r="BT30" s="251"/>
      <c r="BU30" s="15"/>
      <c r="BV30" s="9"/>
      <c r="BW30" s="10"/>
      <c r="BX30" s="271"/>
      <c r="BY30" s="272"/>
      <c r="BZ30" s="272"/>
      <c r="CA30" s="272"/>
      <c r="CB30" s="272"/>
      <c r="CC30" s="273"/>
      <c r="CD30" s="277">
        <f>GW30</f>
        <v>1</v>
      </c>
      <c r="CE30" s="278"/>
      <c r="CF30" s="278"/>
      <c r="CG30" s="278"/>
      <c r="CH30" s="278"/>
      <c r="CI30" s="279"/>
      <c r="CJ30" s="289">
        <f>HC30</f>
        <v>1.0064516129032257</v>
      </c>
      <c r="CK30" s="272"/>
      <c r="CL30" s="272"/>
      <c r="CM30" s="272"/>
      <c r="CN30" s="272"/>
      <c r="CO30" s="273"/>
      <c r="CP30" s="266"/>
      <c r="CQ30" s="266"/>
      <c r="CR30" s="2"/>
      <c r="CS30" s="2"/>
      <c r="CT30" s="2"/>
      <c r="CU30" s="2"/>
      <c r="CV30" s="2"/>
      <c r="CW30" s="2"/>
      <c r="CX30" s="2"/>
      <c r="CY30" s="2"/>
      <c r="CZ30" s="2"/>
      <c r="DA30" s="2"/>
      <c r="EA30" s="30"/>
      <c r="EB30" s="31"/>
      <c r="EC30" s="31"/>
      <c r="ED30" s="31"/>
      <c r="EE30" s="31"/>
      <c r="EF30" s="31"/>
      <c r="EG30" s="31"/>
      <c r="EH30" s="32"/>
      <c r="EI30" s="18"/>
      <c r="EJ30" s="18"/>
      <c r="EK30" s="23"/>
      <c r="EL30" s="258"/>
      <c r="EM30" s="258"/>
      <c r="EN30" s="258"/>
      <c r="EO30" s="258"/>
      <c r="EP30" s="24"/>
      <c r="EQ30" s="18"/>
      <c r="ER30" s="19"/>
      <c r="ES30" s="22"/>
      <c r="ET30" s="18"/>
      <c r="EU30" s="23"/>
      <c r="EV30" s="258"/>
      <c r="EW30" s="258"/>
      <c r="EX30" s="258"/>
      <c r="EY30" s="258"/>
      <c r="EZ30" s="24"/>
      <c r="FA30" s="18"/>
      <c r="FB30" s="19"/>
      <c r="FC30" s="316"/>
      <c r="FD30" s="317"/>
      <c r="FE30" s="317"/>
      <c r="FF30" s="317"/>
      <c r="FG30" s="317"/>
      <c r="FH30" s="317"/>
      <c r="FI30" s="317"/>
      <c r="FJ30" s="317"/>
      <c r="FK30" s="317"/>
      <c r="FL30" s="318"/>
      <c r="FM30" s="13"/>
      <c r="FN30" s="9"/>
      <c r="FO30" s="14"/>
      <c r="FP30" s="258"/>
      <c r="FQ30" s="258"/>
      <c r="FR30" s="258"/>
      <c r="FS30" s="258"/>
      <c r="FT30" s="15"/>
      <c r="FU30" s="9"/>
      <c r="FV30" s="10"/>
      <c r="FW30" s="13"/>
      <c r="FX30" s="9"/>
      <c r="FY30" s="14"/>
      <c r="FZ30" s="258"/>
      <c r="GA30" s="258"/>
      <c r="GB30" s="258"/>
      <c r="GC30" s="258"/>
      <c r="GD30" s="15"/>
      <c r="GE30" s="9"/>
      <c r="GF30" s="10"/>
      <c r="GG30" s="13"/>
      <c r="GH30" s="9"/>
      <c r="GI30" s="14"/>
      <c r="GJ30" s="258"/>
      <c r="GK30" s="258"/>
      <c r="GL30" s="258"/>
      <c r="GM30" s="258"/>
      <c r="GN30" s="15"/>
      <c r="GO30" s="9"/>
      <c r="GP30" s="10"/>
      <c r="GQ30" s="271">
        <f>IF(GU26=0,GQ26,GQ26/GU26)</f>
        <v>1.5</v>
      </c>
      <c r="GR30" s="284"/>
      <c r="GS30" s="284"/>
      <c r="GT30" s="284"/>
      <c r="GU30" s="284"/>
      <c r="GV30" s="285"/>
      <c r="GW30" s="271">
        <f>HR16</f>
        <v>1</v>
      </c>
      <c r="GX30" s="284"/>
      <c r="GY30" s="284"/>
      <c r="GZ30" s="284"/>
      <c r="HA30" s="284"/>
      <c r="HB30" s="285"/>
      <c r="HC30" s="289">
        <f>HC26/HG26</f>
        <v>1.0064516129032257</v>
      </c>
      <c r="HD30" s="290"/>
      <c r="HE30" s="290"/>
      <c r="HF30" s="290"/>
      <c r="HG30" s="290"/>
      <c r="HH30" s="291"/>
      <c r="HI30" s="257"/>
      <c r="HJ30" s="257"/>
      <c r="HL30" s="2"/>
      <c r="HM30" s="2"/>
      <c r="HN30" s="254"/>
      <c r="HO30" s="48">
        <f t="shared" si="4"/>
        <v>-341.88811188811189</v>
      </c>
      <c r="HP30" s="53">
        <f t="shared" si="5"/>
        <v>5</v>
      </c>
      <c r="HQ30" s="53" t="str">
        <f>EA42</f>
        <v>ＳＯＬＥ・Ｇ</v>
      </c>
    </row>
    <row r="31" spans="2:227" ht="9.6" customHeight="1">
      <c r="B31" s="41"/>
      <c r="C31" s="42"/>
      <c r="D31" s="42"/>
      <c r="E31" s="42"/>
      <c r="F31" s="42"/>
      <c r="G31" s="42"/>
      <c r="H31" s="42"/>
      <c r="I31" s="43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4"/>
      <c r="U31" s="23"/>
      <c r="V31" s="25"/>
      <c r="W31" s="25"/>
      <c r="X31" s="25"/>
      <c r="Y31" s="25"/>
      <c r="Z31" s="25"/>
      <c r="AA31" s="25"/>
      <c r="AB31" s="25"/>
      <c r="AC31" s="25"/>
      <c r="AD31" s="25"/>
      <c r="AE31" s="24"/>
      <c r="AF31" s="319"/>
      <c r="AG31" s="320"/>
      <c r="AH31" s="320"/>
      <c r="AI31" s="320"/>
      <c r="AJ31" s="320"/>
      <c r="AK31" s="320"/>
      <c r="AL31" s="320"/>
      <c r="AM31" s="320"/>
      <c r="AN31" s="320"/>
      <c r="AO31" s="320"/>
      <c r="AP31" s="321"/>
      <c r="AQ31" s="14"/>
      <c r="AR31" s="16"/>
      <c r="AS31" s="16"/>
      <c r="AT31" s="16"/>
      <c r="AU31" s="16"/>
      <c r="AV31" s="16"/>
      <c r="AW31" s="16"/>
      <c r="AX31" s="16"/>
      <c r="AY31" s="16"/>
      <c r="AZ31" s="16"/>
      <c r="BA31" s="15"/>
      <c r="BB31" s="14"/>
      <c r="BC31" s="16"/>
      <c r="BD31" s="16"/>
      <c r="BE31" s="16"/>
      <c r="BF31" s="16"/>
      <c r="BG31" s="16"/>
      <c r="BH31" s="16"/>
      <c r="BI31" s="16"/>
      <c r="BJ31" s="16"/>
      <c r="BK31" s="16"/>
      <c r="BL31" s="15"/>
      <c r="BM31" s="14"/>
      <c r="BN31" s="16"/>
      <c r="BO31" s="16"/>
      <c r="BP31" s="16"/>
      <c r="BQ31" s="16"/>
      <c r="BR31" s="16"/>
      <c r="BS31" s="16"/>
      <c r="BT31" s="16"/>
      <c r="BU31" s="16"/>
      <c r="BV31" s="16"/>
      <c r="BW31" s="15"/>
      <c r="BX31" s="274"/>
      <c r="BY31" s="275"/>
      <c r="BZ31" s="275"/>
      <c r="CA31" s="275"/>
      <c r="CB31" s="275"/>
      <c r="CC31" s="276"/>
      <c r="CD31" s="280"/>
      <c r="CE31" s="281"/>
      <c r="CF31" s="281"/>
      <c r="CG31" s="281"/>
      <c r="CH31" s="281"/>
      <c r="CI31" s="282"/>
      <c r="CJ31" s="274"/>
      <c r="CK31" s="275"/>
      <c r="CL31" s="275"/>
      <c r="CM31" s="275"/>
      <c r="CN31" s="275"/>
      <c r="CO31" s="276"/>
      <c r="CP31" s="266"/>
      <c r="CQ31" s="266"/>
      <c r="CR31" s="2"/>
      <c r="CS31" s="2"/>
      <c r="CT31" s="2"/>
      <c r="CU31" s="2"/>
      <c r="CV31" s="2"/>
      <c r="CW31" s="2"/>
      <c r="CX31" s="2"/>
      <c r="CY31" s="2"/>
      <c r="CZ31" s="2"/>
      <c r="DA31" s="2"/>
      <c r="EA31" s="33"/>
      <c r="EB31" s="34"/>
      <c r="EC31" s="34"/>
      <c r="ED31" s="34"/>
      <c r="EE31" s="34"/>
      <c r="EF31" s="34"/>
      <c r="EG31" s="34"/>
      <c r="EH31" s="35"/>
      <c r="EI31" s="25"/>
      <c r="EJ31" s="25"/>
      <c r="EK31" s="25"/>
      <c r="EL31" s="25"/>
      <c r="EM31" s="25"/>
      <c r="EN31" s="25"/>
      <c r="EO31" s="25"/>
      <c r="EP31" s="25"/>
      <c r="EQ31" s="25"/>
      <c r="ER31" s="24"/>
      <c r="ES31" s="23"/>
      <c r="ET31" s="25"/>
      <c r="EU31" s="25"/>
      <c r="EV31" s="25"/>
      <c r="EW31" s="25"/>
      <c r="EX31" s="25"/>
      <c r="EY31" s="25"/>
      <c r="EZ31" s="25"/>
      <c r="FA31" s="25"/>
      <c r="FB31" s="24"/>
      <c r="FC31" s="319"/>
      <c r="FD31" s="320"/>
      <c r="FE31" s="320"/>
      <c r="FF31" s="320"/>
      <c r="FG31" s="320"/>
      <c r="FH31" s="320"/>
      <c r="FI31" s="320"/>
      <c r="FJ31" s="320"/>
      <c r="FK31" s="320"/>
      <c r="FL31" s="321"/>
      <c r="FM31" s="14"/>
      <c r="FN31" s="16"/>
      <c r="FO31" s="16"/>
      <c r="FP31" s="16"/>
      <c r="FQ31" s="16"/>
      <c r="FR31" s="16"/>
      <c r="FS31" s="16"/>
      <c r="FT31" s="16"/>
      <c r="FU31" s="16"/>
      <c r="FV31" s="15"/>
      <c r="FW31" s="14"/>
      <c r="FX31" s="16"/>
      <c r="FY31" s="16"/>
      <c r="FZ31" s="16"/>
      <c r="GA31" s="16"/>
      <c r="GB31" s="16"/>
      <c r="GC31" s="16"/>
      <c r="GD31" s="16"/>
      <c r="GE31" s="16"/>
      <c r="GF31" s="15"/>
      <c r="GG31" s="14"/>
      <c r="GH31" s="16"/>
      <c r="GI31" s="16"/>
      <c r="GJ31" s="16"/>
      <c r="GK31" s="16"/>
      <c r="GL31" s="16"/>
      <c r="GM31" s="16"/>
      <c r="GN31" s="16"/>
      <c r="GO31" s="16"/>
      <c r="GP31" s="15"/>
      <c r="GQ31" s="286"/>
      <c r="GR31" s="287"/>
      <c r="GS31" s="287"/>
      <c r="GT31" s="287"/>
      <c r="GU31" s="287"/>
      <c r="GV31" s="288"/>
      <c r="GW31" s="286"/>
      <c r="GX31" s="287"/>
      <c r="GY31" s="287"/>
      <c r="GZ31" s="287"/>
      <c r="HA31" s="287"/>
      <c r="HB31" s="288"/>
      <c r="HC31" s="292"/>
      <c r="HD31" s="293"/>
      <c r="HE31" s="293"/>
      <c r="HF31" s="293"/>
      <c r="HG31" s="293"/>
      <c r="HH31" s="294"/>
      <c r="HI31" s="257"/>
      <c r="HJ31" s="257"/>
      <c r="HL31" s="2"/>
      <c r="HM31" s="2"/>
      <c r="HN31" s="254"/>
      <c r="HO31" s="56">
        <f t="shared" si="4"/>
        <v>1810.6569343065694</v>
      </c>
      <c r="HP31" s="53">
        <f t="shared" si="5"/>
        <v>2</v>
      </c>
      <c r="HQ31" s="53" t="str">
        <f>EA50</f>
        <v>Ｔ．Ｐｏｏｈ　Ｚ</v>
      </c>
    </row>
    <row r="32" spans="2:227" ht="9.6" customHeight="1">
      <c r="B32" s="331">
        <v>4</v>
      </c>
      <c r="C32" s="332"/>
      <c r="D32" s="36"/>
      <c r="E32" s="36"/>
      <c r="F32" s="36"/>
      <c r="G32" s="36"/>
      <c r="H32" s="36"/>
      <c r="I32" s="37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1"/>
      <c r="U32" s="20"/>
      <c r="V32" s="26"/>
      <c r="W32" s="26"/>
      <c r="X32" s="26"/>
      <c r="Y32" s="26"/>
      <c r="Z32" s="26"/>
      <c r="AA32" s="26"/>
      <c r="AB32" s="26"/>
      <c r="AC32" s="26"/>
      <c r="AD32" s="26"/>
      <c r="AE32" s="21"/>
      <c r="AF32" s="20"/>
      <c r="AG32" s="26"/>
      <c r="AH32" s="26"/>
      <c r="AI32" s="26"/>
      <c r="AJ32" s="26"/>
      <c r="AK32" s="26"/>
      <c r="AL32" s="26"/>
      <c r="AM32" s="26"/>
      <c r="AN32" s="26"/>
      <c r="AO32" s="26"/>
      <c r="AP32" s="21"/>
      <c r="AQ32" s="313"/>
      <c r="AR32" s="314"/>
      <c r="AS32" s="314"/>
      <c r="AT32" s="314"/>
      <c r="AU32" s="314"/>
      <c r="AV32" s="314"/>
      <c r="AW32" s="314"/>
      <c r="AX32" s="314"/>
      <c r="AY32" s="314"/>
      <c r="AZ32" s="314"/>
      <c r="BA32" s="315"/>
      <c r="BB32" s="11"/>
      <c r="BC32" s="17"/>
      <c r="BD32" s="17"/>
      <c r="BE32" s="17"/>
      <c r="BF32" s="17"/>
      <c r="BG32" s="17"/>
      <c r="BH32" s="17"/>
      <c r="BI32" s="17"/>
      <c r="BJ32" s="17"/>
      <c r="BK32" s="336" t="s">
        <v>104</v>
      </c>
      <c r="BL32" s="337"/>
      <c r="BM32" s="11"/>
      <c r="BN32" s="17"/>
      <c r="BO32" s="17"/>
      <c r="BP32" s="17"/>
      <c r="BQ32" s="17"/>
      <c r="BR32" s="17"/>
      <c r="BS32" s="17"/>
      <c r="BT32" s="17"/>
      <c r="BU32" s="17"/>
      <c r="BV32" s="336" t="s">
        <v>93</v>
      </c>
      <c r="BW32" s="337"/>
      <c r="BX32" s="259"/>
      <c r="BY32" s="260"/>
      <c r="BZ32" s="260"/>
      <c r="CA32" s="260"/>
      <c r="CB32" s="260"/>
      <c r="CC32" s="261"/>
      <c r="CD32" s="259"/>
      <c r="CE32" s="260"/>
      <c r="CF32" s="260"/>
      <c r="CG32" s="260"/>
      <c r="CH32" s="260"/>
      <c r="CI32" s="261"/>
      <c r="CJ32" s="259"/>
      <c r="CK32" s="260"/>
      <c r="CL32" s="260"/>
      <c r="CM32" s="260"/>
      <c r="CN32" s="260"/>
      <c r="CO32" s="261"/>
      <c r="CP32" s="266">
        <f>HI32</f>
        <v>6</v>
      </c>
      <c r="CQ32" s="266"/>
      <c r="CR32" s="2"/>
      <c r="CS32" s="2"/>
      <c r="CT32" s="2"/>
      <c r="CU32" s="2"/>
      <c r="CV32" s="2"/>
      <c r="CW32" s="2"/>
      <c r="CX32" s="2"/>
      <c r="CY32" s="2"/>
      <c r="CZ32" s="2"/>
      <c r="DA32" s="2"/>
      <c r="EA32" s="267">
        <v>4</v>
      </c>
      <c r="EB32" s="268"/>
      <c r="EC32" s="28"/>
      <c r="ED32" s="28"/>
      <c r="EE32" s="28"/>
      <c r="EF32" s="28"/>
      <c r="EG32" s="28"/>
      <c r="EH32" s="29"/>
      <c r="EI32" s="26"/>
      <c r="EJ32" s="26"/>
      <c r="EK32" s="26"/>
      <c r="EL32" s="26"/>
      <c r="EM32" s="26"/>
      <c r="EN32" s="26"/>
      <c r="EO32" s="26"/>
      <c r="EP32" s="26"/>
      <c r="EQ32" s="26"/>
      <c r="ER32" s="21"/>
      <c r="ES32" s="20"/>
      <c r="ET32" s="26"/>
      <c r="EU32" s="26"/>
      <c r="EV32" s="26"/>
      <c r="EW32" s="26"/>
      <c r="EX32" s="26"/>
      <c r="EY32" s="26"/>
      <c r="EZ32" s="26"/>
      <c r="FA32" s="26"/>
      <c r="FB32" s="21"/>
      <c r="FC32" s="20"/>
      <c r="FD32" s="26"/>
      <c r="FE32" s="26"/>
      <c r="FF32" s="26"/>
      <c r="FG32" s="26"/>
      <c r="FH32" s="26"/>
      <c r="FI32" s="26"/>
      <c r="FJ32" s="26"/>
      <c r="FK32" s="26"/>
      <c r="FL32" s="21"/>
      <c r="FM32" s="322"/>
      <c r="FN32" s="323"/>
      <c r="FO32" s="323"/>
      <c r="FP32" s="323"/>
      <c r="FQ32" s="323"/>
      <c r="FR32" s="323"/>
      <c r="FS32" s="323"/>
      <c r="FT32" s="323"/>
      <c r="FU32" s="323"/>
      <c r="FV32" s="324"/>
      <c r="FW32" s="11"/>
      <c r="FX32" s="17"/>
      <c r="FY32" s="17"/>
      <c r="FZ32" s="17"/>
      <c r="GA32" s="17"/>
      <c r="GB32" s="17"/>
      <c r="GC32" s="17"/>
      <c r="GD32" s="17"/>
      <c r="GE32" s="17"/>
      <c r="GF32" s="12"/>
      <c r="GG32" s="11"/>
      <c r="GH32" s="17"/>
      <c r="GI32" s="17"/>
      <c r="GJ32" s="17"/>
      <c r="GK32" s="17"/>
      <c r="GL32" s="17"/>
      <c r="GM32" s="17"/>
      <c r="GN32" s="17"/>
      <c r="GO32" s="17"/>
      <c r="GP32" s="12"/>
      <c r="GQ32" s="45">
        <f>COUNTIF(EI34,"=2")</f>
        <v>0</v>
      </c>
      <c r="GR32" s="46">
        <f>COUNTIF(ES34,"=2")</f>
        <v>0</v>
      </c>
      <c r="GS32" s="46">
        <f>COUNTIF(FC34,"=2")</f>
        <v>0</v>
      </c>
      <c r="GT32" s="8">
        <f>COUNTIF(FW34,"=2")</f>
        <v>1</v>
      </c>
      <c r="GU32" s="8">
        <f>COUNTIF(GG34,"=2")</f>
        <v>0</v>
      </c>
      <c r="GV32" s="6"/>
      <c r="GW32" s="3"/>
      <c r="GX32" s="8"/>
      <c r="GY32" s="8"/>
      <c r="GZ32" s="8"/>
      <c r="HA32" s="8"/>
      <c r="HB32" s="6"/>
      <c r="HC32" s="47">
        <f>SUM(M33:N38)</f>
        <v>22</v>
      </c>
      <c r="HD32" s="47">
        <f>SUM(X33:Y38)</f>
        <v>14</v>
      </c>
      <c r="HE32" s="47">
        <f>SUM(AI33:AJ38)</f>
        <v>24</v>
      </c>
      <c r="HF32" s="2">
        <f>SUM(BE33:BF38)</f>
        <v>30</v>
      </c>
      <c r="HG32" s="2">
        <f>SUM(BP33:BQ38)</f>
        <v>20</v>
      </c>
      <c r="HH32" s="2"/>
      <c r="HI32" s="257">
        <f>HP29</f>
        <v>6</v>
      </c>
      <c r="HJ32" s="257"/>
      <c r="HL32" s="2"/>
      <c r="HM32" s="2"/>
      <c r="HN32" s="2"/>
    </row>
    <row r="33" spans="2:222" ht="9.6" customHeight="1">
      <c r="B33" s="333"/>
      <c r="C33" s="334"/>
      <c r="D33" s="38"/>
      <c r="E33" s="38"/>
      <c r="F33" s="38"/>
      <c r="G33" s="38"/>
      <c r="H33" s="38"/>
      <c r="I33" s="39"/>
      <c r="J33" s="18"/>
      <c r="K33" s="18"/>
      <c r="L33" s="20"/>
      <c r="M33" s="258">
        <f>AW9</f>
        <v>11</v>
      </c>
      <c r="N33" s="258"/>
      <c r="O33" s="251" t="s">
        <v>30</v>
      </c>
      <c r="P33" s="258">
        <f>AT9</f>
        <v>15</v>
      </c>
      <c r="Q33" s="258"/>
      <c r="R33" s="21"/>
      <c r="S33" s="18"/>
      <c r="T33" s="19"/>
      <c r="U33" s="22"/>
      <c r="V33" s="18"/>
      <c r="W33" s="20"/>
      <c r="X33" s="258">
        <f>AW17</f>
        <v>5</v>
      </c>
      <c r="Y33" s="258"/>
      <c r="Z33" s="251" t="s">
        <v>30</v>
      </c>
      <c r="AA33" s="258">
        <f>AT17</f>
        <v>15</v>
      </c>
      <c r="AB33" s="258"/>
      <c r="AC33" s="21"/>
      <c r="AD33" s="18"/>
      <c r="AE33" s="19"/>
      <c r="AF33" s="22"/>
      <c r="AG33" s="18"/>
      <c r="AH33" s="20"/>
      <c r="AI33" s="258">
        <f>AW25</f>
        <v>14</v>
      </c>
      <c r="AJ33" s="258"/>
      <c r="AK33" s="251" t="s">
        <v>30</v>
      </c>
      <c r="AL33" s="258">
        <f>AT25</f>
        <v>16</v>
      </c>
      <c r="AM33" s="258"/>
      <c r="AN33" s="21"/>
      <c r="AO33" s="18"/>
      <c r="AP33" s="19"/>
      <c r="AQ33" s="316"/>
      <c r="AR33" s="317"/>
      <c r="AS33" s="317"/>
      <c r="AT33" s="317"/>
      <c r="AU33" s="317"/>
      <c r="AV33" s="317"/>
      <c r="AW33" s="317"/>
      <c r="AX33" s="317"/>
      <c r="AY33" s="317"/>
      <c r="AZ33" s="317"/>
      <c r="BA33" s="318"/>
      <c r="BB33" s="13"/>
      <c r="BC33" s="9"/>
      <c r="BD33" s="11"/>
      <c r="BE33" s="251">
        <v>15</v>
      </c>
      <c r="BF33" s="251"/>
      <c r="BG33" s="251" t="s">
        <v>30</v>
      </c>
      <c r="BH33" s="251">
        <v>10</v>
      </c>
      <c r="BI33" s="251"/>
      <c r="BJ33" s="12"/>
      <c r="BK33" s="338"/>
      <c r="BL33" s="339"/>
      <c r="BM33" s="13"/>
      <c r="BN33" s="9"/>
      <c r="BO33" s="11"/>
      <c r="BP33" s="251">
        <v>11</v>
      </c>
      <c r="BQ33" s="251"/>
      <c r="BR33" s="251" t="s">
        <v>30</v>
      </c>
      <c r="BS33" s="251">
        <v>15</v>
      </c>
      <c r="BT33" s="251"/>
      <c r="BU33" s="12"/>
      <c r="BV33" s="338"/>
      <c r="BW33" s="339"/>
      <c r="BX33" s="262"/>
      <c r="BY33" s="263"/>
      <c r="BZ33" s="263"/>
      <c r="CA33" s="263"/>
      <c r="CB33" s="263"/>
      <c r="CC33" s="264"/>
      <c r="CD33" s="262"/>
      <c r="CE33" s="263"/>
      <c r="CF33" s="263"/>
      <c r="CG33" s="263"/>
      <c r="CH33" s="263"/>
      <c r="CI33" s="264"/>
      <c r="CJ33" s="262"/>
      <c r="CK33" s="265"/>
      <c r="CL33" s="265"/>
      <c r="CM33" s="265"/>
      <c r="CN33" s="265"/>
      <c r="CO33" s="264"/>
      <c r="CP33" s="266"/>
      <c r="CQ33" s="266"/>
      <c r="CR33" s="2"/>
      <c r="CS33" s="2"/>
      <c r="CT33" s="2"/>
      <c r="CU33" s="2"/>
      <c r="CV33" s="2"/>
      <c r="CW33" s="2"/>
      <c r="CX33" s="2"/>
      <c r="CY33" s="2"/>
      <c r="CZ33" s="2"/>
      <c r="DA33" s="2"/>
      <c r="EA33" s="269"/>
      <c r="EB33" s="270"/>
      <c r="EC33" s="31"/>
      <c r="ED33" s="31"/>
      <c r="EE33" s="31"/>
      <c r="EF33" s="31"/>
      <c r="EG33" s="31"/>
      <c r="EH33" s="32"/>
      <c r="EI33" s="18"/>
      <c r="EJ33" s="18"/>
      <c r="EK33" s="20"/>
      <c r="EL33" s="258" t="str">
        <f>IF(M33&gt;P33,"1",IF(M33&lt;P33,"0"))</f>
        <v>0</v>
      </c>
      <c r="EM33" s="258"/>
      <c r="EN33" s="258" t="str">
        <f>IF(M33&lt;P33,"1",IF(M33&gt;P33,"0"))</f>
        <v>1</v>
      </c>
      <c r="EO33" s="258"/>
      <c r="EP33" s="21"/>
      <c r="EQ33" s="18"/>
      <c r="ER33" s="19"/>
      <c r="ES33" s="22"/>
      <c r="ET33" s="18"/>
      <c r="EU33" s="20"/>
      <c r="EV33" s="258" t="str">
        <f>IF(X33&gt;AA33,"1",IF(X33&lt;AA33,"0"))</f>
        <v>0</v>
      </c>
      <c r="EW33" s="258"/>
      <c r="EX33" s="258" t="str">
        <f>IF(X33&lt;AA33,"1",IF(X33&gt;AA33,"0"))</f>
        <v>1</v>
      </c>
      <c r="EY33" s="258"/>
      <c r="EZ33" s="21"/>
      <c r="FA33" s="18"/>
      <c r="FB33" s="19"/>
      <c r="FC33" s="22"/>
      <c r="FD33" s="18"/>
      <c r="FE33" s="20"/>
      <c r="FF33" s="258" t="str">
        <f>IF(AI33&gt;AL33,"1",IF(AI33&lt;AL33,"0"))</f>
        <v>0</v>
      </c>
      <c r="FG33" s="258"/>
      <c r="FH33" s="258" t="str">
        <f>IF(AI33&lt;AL33,"1",IF(AI33&gt;AL33,"0"))</f>
        <v>1</v>
      </c>
      <c r="FI33" s="258"/>
      <c r="FJ33" s="21"/>
      <c r="FK33" s="18"/>
      <c r="FL33" s="19"/>
      <c r="FM33" s="325"/>
      <c r="FN33" s="326"/>
      <c r="FO33" s="326"/>
      <c r="FP33" s="326"/>
      <c r="FQ33" s="326"/>
      <c r="FR33" s="326"/>
      <c r="FS33" s="326"/>
      <c r="FT33" s="326"/>
      <c r="FU33" s="326"/>
      <c r="FV33" s="327"/>
      <c r="FW33" s="13"/>
      <c r="FX33" s="9"/>
      <c r="FY33" s="11"/>
      <c r="FZ33" s="258" t="str">
        <f>IF(BE33&gt;BH33,"1",IF(BE33&lt;BH33,"0"))</f>
        <v>1</v>
      </c>
      <c r="GA33" s="258"/>
      <c r="GB33" s="258" t="str">
        <f>IF(BE33&lt;BH33,"1",IF(BE33&gt;BH33,"0"))</f>
        <v>0</v>
      </c>
      <c r="GC33" s="258"/>
      <c r="GD33" s="12"/>
      <c r="GE33" s="9"/>
      <c r="GF33" s="10"/>
      <c r="GG33" s="13"/>
      <c r="GH33" s="9"/>
      <c r="GI33" s="11"/>
      <c r="GJ33" s="258" t="str">
        <f>IF(BP33&gt;BS33,"1",IF(BP33&lt;BS33,"0"))</f>
        <v>0</v>
      </c>
      <c r="GK33" s="258"/>
      <c r="GL33" s="258" t="str">
        <f>IF(BP33&lt;BS33,"1",IF(BP33&gt;BS33,"0"))</f>
        <v>1</v>
      </c>
      <c r="GM33" s="258"/>
      <c r="GN33" s="12"/>
      <c r="GO33" s="9"/>
      <c r="GP33" s="10"/>
      <c r="GQ33" s="4"/>
      <c r="GR33" s="5">
        <f>COUNTIF(EQ34,"=2")</f>
        <v>1</v>
      </c>
      <c r="GS33" s="5">
        <f>COUNTIF(FA34,"=2")</f>
        <v>1</v>
      </c>
      <c r="GT33" s="50">
        <f>COUNTIF(FK34,"=2")</f>
        <v>1</v>
      </c>
      <c r="GU33" s="50">
        <f>COUNTIF(GE34,"=2")</f>
        <v>0</v>
      </c>
      <c r="GV33" s="51">
        <f>COUNTIF(GO34,"=2")</f>
        <v>1</v>
      </c>
      <c r="GW33" s="4"/>
      <c r="GX33" s="5"/>
      <c r="GY33" s="5"/>
      <c r="GZ33" s="5"/>
      <c r="HA33" s="5"/>
      <c r="HB33" s="7"/>
      <c r="HC33" s="2"/>
      <c r="HD33" s="2">
        <f>SUM(P33:Q38)</f>
        <v>30</v>
      </c>
      <c r="HE33" s="2">
        <f>SUM(AA33:AB38)</f>
        <v>30</v>
      </c>
      <c r="HF33" s="47">
        <f>SUM(AL33:AM38)</f>
        <v>31</v>
      </c>
      <c r="HG33" s="47">
        <f>SUM(BH33:BI38)</f>
        <v>22</v>
      </c>
      <c r="HH33" s="47">
        <f>SUM(BS33:BT38)</f>
        <v>30</v>
      </c>
      <c r="HI33" s="257"/>
      <c r="HJ33" s="257"/>
      <c r="HL33" s="2"/>
      <c r="HM33" s="2"/>
      <c r="HN33" s="2"/>
    </row>
    <row r="34" spans="2:222" ht="9.6" customHeight="1">
      <c r="B34" s="333" t="s">
        <v>86</v>
      </c>
      <c r="C34" s="334"/>
      <c r="D34" s="334"/>
      <c r="E34" s="334"/>
      <c r="F34" s="334"/>
      <c r="G34" s="334"/>
      <c r="H34" s="334"/>
      <c r="I34" s="335"/>
      <c r="J34" s="258">
        <f>EI34</f>
        <v>0</v>
      </c>
      <c r="K34" s="253"/>
      <c r="L34" s="22"/>
      <c r="M34" s="258"/>
      <c r="N34" s="258"/>
      <c r="O34" s="251"/>
      <c r="P34" s="258"/>
      <c r="Q34" s="258"/>
      <c r="R34" s="19"/>
      <c r="S34" s="252">
        <f>EQ34</f>
        <v>2</v>
      </c>
      <c r="T34" s="253"/>
      <c r="U34" s="252">
        <f>ES34</f>
        <v>0</v>
      </c>
      <c r="V34" s="253"/>
      <c r="W34" s="22"/>
      <c r="X34" s="258"/>
      <c r="Y34" s="258"/>
      <c r="Z34" s="251"/>
      <c r="AA34" s="258"/>
      <c r="AB34" s="258"/>
      <c r="AC34" s="19"/>
      <c r="AD34" s="252">
        <f>FA34</f>
        <v>2</v>
      </c>
      <c r="AE34" s="253"/>
      <c r="AF34" s="252">
        <f>FC34</f>
        <v>0</v>
      </c>
      <c r="AG34" s="253"/>
      <c r="AH34" s="22"/>
      <c r="AI34" s="258"/>
      <c r="AJ34" s="258"/>
      <c r="AK34" s="251"/>
      <c r="AL34" s="258"/>
      <c r="AM34" s="258"/>
      <c r="AN34" s="19"/>
      <c r="AO34" s="252">
        <f>FK34</f>
        <v>2</v>
      </c>
      <c r="AP34" s="253"/>
      <c r="AQ34" s="316"/>
      <c r="AR34" s="317"/>
      <c r="AS34" s="317"/>
      <c r="AT34" s="317"/>
      <c r="AU34" s="317"/>
      <c r="AV34" s="317"/>
      <c r="AW34" s="317"/>
      <c r="AX34" s="317"/>
      <c r="AY34" s="317"/>
      <c r="AZ34" s="317"/>
      <c r="BA34" s="318"/>
      <c r="BB34" s="252">
        <f>FW34</f>
        <v>2</v>
      </c>
      <c r="BC34" s="253"/>
      <c r="BD34" s="13"/>
      <c r="BE34" s="251"/>
      <c r="BF34" s="251"/>
      <c r="BG34" s="251"/>
      <c r="BH34" s="251"/>
      <c r="BI34" s="251"/>
      <c r="BJ34" s="10"/>
      <c r="BK34" s="252">
        <f>GE34</f>
        <v>0</v>
      </c>
      <c r="BL34" s="253"/>
      <c r="BM34" s="252">
        <f>GG34</f>
        <v>0</v>
      </c>
      <c r="BN34" s="253"/>
      <c r="BO34" s="13"/>
      <c r="BP34" s="251"/>
      <c r="BQ34" s="251"/>
      <c r="BR34" s="251"/>
      <c r="BS34" s="251"/>
      <c r="BT34" s="251"/>
      <c r="BU34" s="10"/>
      <c r="BV34" s="252">
        <f>GO34</f>
        <v>2</v>
      </c>
      <c r="BW34" s="253"/>
      <c r="BX34" s="298">
        <f>GQ34</f>
        <v>1</v>
      </c>
      <c r="BY34" s="295"/>
      <c r="BZ34" s="283"/>
      <c r="CA34" s="283"/>
      <c r="CB34" s="295">
        <f>GU34</f>
        <v>4</v>
      </c>
      <c r="CC34" s="296"/>
      <c r="CD34" s="298">
        <f>GW34</f>
        <v>2</v>
      </c>
      <c r="CE34" s="295"/>
      <c r="CF34" s="283"/>
      <c r="CG34" s="283"/>
      <c r="CH34" s="295">
        <f>HA34</f>
        <v>8</v>
      </c>
      <c r="CI34" s="296"/>
      <c r="CJ34" s="297">
        <f>HC34</f>
        <v>110</v>
      </c>
      <c r="CK34" s="255"/>
      <c r="CL34" s="283"/>
      <c r="CM34" s="283"/>
      <c r="CN34" s="255">
        <f>HG34</f>
        <v>143</v>
      </c>
      <c r="CO34" s="256"/>
      <c r="CP34" s="266"/>
      <c r="CQ34" s="266"/>
      <c r="CR34" s="2"/>
      <c r="CS34" s="2"/>
      <c r="CT34" s="2"/>
      <c r="CU34" s="2"/>
      <c r="CV34" s="2"/>
      <c r="CW34" s="2"/>
      <c r="CX34" s="2"/>
      <c r="CY34" s="2"/>
      <c r="CZ34" s="2"/>
      <c r="DA34" s="2"/>
      <c r="EA34" s="301" t="str">
        <f>B34</f>
        <v>生一倶楽部</v>
      </c>
      <c r="EB34" s="302"/>
      <c r="EC34" s="302"/>
      <c r="ED34" s="302"/>
      <c r="EE34" s="302"/>
      <c r="EF34" s="302"/>
      <c r="EG34" s="302"/>
      <c r="EH34" s="303"/>
      <c r="EI34" s="258">
        <f>EL33+EL35+EL37</f>
        <v>0</v>
      </c>
      <c r="EJ34" s="253"/>
      <c r="EK34" s="22"/>
      <c r="EL34" s="258"/>
      <c r="EM34" s="258"/>
      <c r="EN34" s="258"/>
      <c r="EO34" s="258"/>
      <c r="EP34" s="19"/>
      <c r="EQ34" s="252">
        <f>EN33+EN35+EN37</f>
        <v>2</v>
      </c>
      <c r="ER34" s="253"/>
      <c r="ES34" s="252">
        <f>EV33+EV35+EV37</f>
        <v>0</v>
      </c>
      <c r="ET34" s="253"/>
      <c r="EU34" s="22"/>
      <c r="EV34" s="258"/>
      <c r="EW34" s="258"/>
      <c r="EX34" s="258"/>
      <c r="EY34" s="258"/>
      <c r="EZ34" s="19"/>
      <c r="FA34" s="252">
        <f>EX33+EX35+EX37</f>
        <v>2</v>
      </c>
      <c r="FB34" s="253"/>
      <c r="FC34" s="252">
        <f>FF33+FF35+FF37</f>
        <v>0</v>
      </c>
      <c r="FD34" s="253"/>
      <c r="FE34" s="22"/>
      <c r="FF34" s="258"/>
      <c r="FG34" s="258"/>
      <c r="FH34" s="258"/>
      <c r="FI34" s="258"/>
      <c r="FJ34" s="19"/>
      <c r="FK34" s="252">
        <f>FH33+FH35+FH37</f>
        <v>2</v>
      </c>
      <c r="FL34" s="253"/>
      <c r="FM34" s="325"/>
      <c r="FN34" s="326"/>
      <c r="FO34" s="326"/>
      <c r="FP34" s="326"/>
      <c r="FQ34" s="326"/>
      <c r="FR34" s="326"/>
      <c r="FS34" s="326"/>
      <c r="FT34" s="326"/>
      <c r="FU34" s="326"/>
      <c r="FV34" s="327"/>
      <c r="FW34" s="252">
        <f>FZ33+FZ35+FZ37</f>
        <v>2</v>
      </c>
      <c r="FX34" s="253"/>
      <c r="FY34" s="13"/>
      <c r="FZ34" s="258"/>
      <c r="GA34" s="258"/>
      <c r="GB34" s="258"/>
      <c r="GC34" s="258"/>
      <c r="GD34" s="10"/>
      <c r="GE34" s="252">
        <f>GB33+GB35+GB37</f>
        <v>0</v>
      </c>
      <c r="GF34" s="253"/>
      <c r="GG34" s="252">
        <f>GJ33+GJ35+GJ37</f>
        <v>0</v>
      </c>
      <c r="GH34" s="253"/>
      <c r="GI34" s="13"/>
      <c r="GJ34" s="258"/>
      <c r="GK34" s="258"/>
      <c r="GL34" s="258"/>
      <c r="GM34" s="258"/>
      <c r="GN34" s="10"/>
      <c r="GO34" s="252">
        <f>GL33+GL35+GL37</f>
        <v>2</v>
      </c>
      <c r="GP34" s="253"/>
      <c r="GQ34" s="298">
        <f>SUM(GQ32:GU32)</f>
        <v>1</v>
      </c>
      <c r="GR34" s="295"/>
      <c r="GS34" s="283"/>
      <c r="GT34" s="283"/>
      <c r="GU34" s="295">
        <f>SUM(GR33:GV33)</f>
        <v>4</v>
      </c>
      <c r="GV34" s="296"/>
      <c r="GW34" s="298">
        <f>SUM(EI34,ES34,FC34,FW34,GG34)</f>
        <v>2</v>
      </c>
      <c r="GX34" s="295"/>
      <c r="GY34" s="283"/>
      <c r="GZ34" s="283"/>
      <c r="HA34" s="295">
        <f>SUM(EQ34,FA34,FK34,GE34,GO34)</f>
        <v>8</v>
      </c>
      <c r="HB34" s="296"/>
      <c r="HC34" s="297">
        <f>SUM(HC32:HG32)</f>
        <v>110</v>
      </c>
      <c r="HD34" s="255"/>
      <c r="HE34" s="283"/>
      <c r="HF34" s="283"/>
      <c r="HG34" s="255">
        <f>SUM(HD33:HH33)</f>
        <v>143</v>
      </c>
      <c r="HH34" s="256"/>
      <c r="HI34" s="257"/>
      <c r="HJ34" s="257"/>
      <c r="HL34" s="2"/>
      <c r="HM34" s="2"/>
      <c r="HN34" s="2"/>
    </row>
    <row r="35" spans="2:222" ht="9.6" customHeight="1">
      <c r="B35" s="333"/>
      <c r="C35" s="334"/>
      <c r="D35" s="334"/>
      <c r="E35" s="334"/>
      <c r="F35" s="334"/>
      <c r="G35" s="334"/>
      <c r="H35" s="334"/>
      <c r="I35" s="335"/>
      <c r="J35" s="258"/>
      <c r="K35" s="253"/>
      <c r="L35" s="22"/>
      <c r="M35" s="258">
        <f>AW11</f>
        <v>11</v>
      </c>
      <c r="N35" s="258"/>
      <c r="O35" s="251" t="s">
        <v>30</v>
      </c>
      <c r="P35" s="258">
        <f>AT11</f>
        <v>15</v>
      </c>
      <c r="Q35" s="258"/>
      <c r="R35" s="19"/>
      <c r="S35" s="252"/>
      <c r="T35" s="253"/>
      <c r="U35" s="252"/>
      <c r="V35" s="253"/>
      <c r="W35" s="22"/>
      <c r="X35" s="258">
        <f>AW19</f>
        <v>9</v>
      </c>
      <c r="Y35" s="258"/>
      <c r="Z35" s="251" t="s">
        <v>30</v>
      </c>
      <c r="AA35" s="258">
        <f>AT19</f>
        <v>15</v>
      </c>
      <c r="AB35" s="258"/>
      <c r="AC35" s="19"/>
      <c r="AD35" s="252"/>
      <c r="AE35" s="253"/>
      <c r="AF35" s="252"/>
      <c r="AG35" s="253"/>
      <c r="AH35" s="22"/>
      <c r="AI35" s="258">
        <f>AW27</f>
        <v>10</v>
      </c>
      <c r="AJ35" s="258"/>
      <c r="AK35" s="251" t="s">
        <v>30</v>
      </c>
      <c r="AL35" s="258">
        <f>AT27</f>
        <v>15</v>
      </c>
      <c r="AM35" s="258"/>
      <c r="AN35" s="19"/>
      <c r="AO35" s="252"/>
      <c r="AP35" s="253"/>
      <c r="AQ35" s="316"/>
      <c r="AR35" s="317"/>
      <c r="AS35" s="317"/>
      <c r="AT35" s="317"/>
      <c r="AU35" s="317"/>
      <c r="AV35" s="317"/>
      <c r="AW35" s="317"/>
      <c r="AX35" s="317"/>
      <c r="AY35" s="317"/>
      <c r="AZ35" s="317"/>
      <c r="BA35" s="318"/>
      <c r="BB35" s="252"/>
      <c r="BC35" s="253"/>
      <c r="BD35" s="13"/>
      <c r="BE35" s="251">
        <v>15</v>
      </c>
      <c r="BF35" s="251"/>
      <c r="BG35" s="251" t="s">
        <v>30</v>
      </c>
      <c r="BH35" s="251">
        <v>12</v>
      </c>
      <c r="BI35" s="251"/>
      <c r="BJ35" s="10"/>
      <c r="BK35" s="252"/>
      <c r="BL35" s="253"/>
      <c r="BM35" s="252"/>
      <c r="BN35" s="253"/>
      <c r="BO35" s="13"/>
      <c r="BP35" s="251">
        <v>9</v>
      </c>
      <c r="BQ35" s="251"/>
      <c r="BR35" s="251" t="s">
        <v>30</v>
      </c>
      <c r="BS35" s="251">
        <v>15</v>
      </c>
      <c r="BT35" s="251"/>
      <c r="BU35" s="10"/>
      <c r="BV35" s="252"/>
      <c r="BW35" s="253"/>
      <c r="BX35" s="298"/>
      <c r="BY35" s="295"/>
      <c r="BZ35" s="283"/>
      <c r="CA35" s="283"/>
      <c r="CB35" s="295"/>
      <c r="CC35" s="296"/>
      <c r="CD35" s="298"/>
      <c r="CE35" s="295"/>
      <c r="CF35" s="283"/>
      <c r="CG35" s="283"/>
      <c r="CH35" s="295"/>
      <c r="CI35" s="296"/>
      <c r="CJ35" s="297"/>
      <c r="CK35" s="255"/>
      <c r="CL35" s="283"/>
      <c r="CM35" s="283"/>
      <c r="CN35" s="255"/>
      <c r="CO35" s="256"/>
      <c r="CP35" s="266"/>
      <c r="CQ35" s="266"/>
      <c r="CR35" s="2"/>
      <c r="CS35" s="2"/>
      <c r="CT35" s="2"/>
      <c r="CU35" s="2"/>
      <c r="CV35" s="2"/>
      <c r="CW35" s="2"/>
      <c r="CX35" s="2"/>
      <c r="CY35" s="2"/>
      <c r="CZ35" s="2"/>
      <c r="DA35" s="2"/>
      <c r="EA35" s="301"/>
      <c r="EB35" s="302"/>
      <c r="EC35" s="302"/>
      <c r="ED35" s="302"/>
      <c r="EE35" s="302"/>
      <c r="EF35" s="302"/>
      <c r="EG35" s="302"/>
      <c r="EH35" s="303"/>
      <c r="EI35" s="258"/>
      <c r="EJ35" s="253"/>
      <c r="EK35" s="22"/>
      <c r="EL35" s="258" t="str">
        <f>IF(M35&gt;P35,"1",IF(M35&lt;P35,"0"))</f>
        <v>0</v>
      </c>
      <c r="EM35" s="258"/>
      <c r="EN35" s="258" t="str">
        <f>IF(M35&lt;P35,"1",IF(M35&gt;P35,"0"))</f>
        <v>1</v>
      </c>
      <c r="EO35" s="258"/>
      <c r="EP35" s="19"/>
      <c r="EQ35" s="252"/>
      <c r="ER35" s="253"/>
      <c r="ES35" s="252"/>
      <c r="ET35" s="253"/>
      <c r="EU35" s="22"/>
      <c r="EV35" s="258" t="str">
        <f>IF(X35&gt;AA35,"1",IF(X35&lt;AA35,"0"))</f>
        <v>0</v>
      </c>
      <c r="EW35" s="258"/>
      <c r="EX35" s="258" t="str">
        <f>IF(X35&lt;AA35,"1",IF(X35&gt;AA35,"0"))</f>
        <v>1</v>
      </c>
      <c r="EY35" s="258"/>
      <c r="EZ35" s="19"/>
      <c r="FA35" s="252"/>
      <c r="FB35" s="253"/>
      <c r="FC35" s="252"/>
      <c r="FD35" s="253"/>
      <c r="FE35" s="22"/>
      <c r="FF35" s="258" t="str">
        <f>IF(AI35&gt;AL35,"1",IF(AI35&lt;AL35,"0"))</f>
        <v>0</v>
      </c>
      <c r="FG35" s="258"/>
      <c r="FH35" s="258" t="str">
        <f>IF(AI35&lt;AL35,"1",IF(AI35&gt;AL35,"0"))</f>
        <v>1</v>
      </c>
      <c r="FI35" s="258"/>
      <c r="FJ35" s="19"/>
      <c r="FK35" s="252"/>
      <c r="FL35" s="253"/>
      <c r="FM35" s="325"/>
      <c r="FN35" s="326"/>
      <c r="FO35" s="326"/>
      <c r="FP35" s="326"/>
      <c r="FQ35" s="326"/>
      <c r="FR35" s="326"/>
      <c r="FS35" s="326"/>
      <c r="FT35" s="326"/>
      <c r="FU35" s="326"/>
      <c r="FV35" s="327"/>
      <c r="FW35" s="252"/>
      <c r="FX35" s="253"/>
      <c r="FY35" s="13"/>
      <c r="FZ35" s="258" t="str">
        <f>IF(BE35&gt;BH35,"1",IF(BE35&lt;BH35,"0"))</f>
        <v>1</v>
      </c>
      <c r="GA35" s="258"/>
      <c r="GB35" s="258" t="str">
        <f>IF(BE35&lt;BH35,"1",IF(BE35&gt;BH35,"0"))</f>
        <v>0</v>
      </c>
      <c r="GC35" s="258"/>
      <c r="GD35" s="10"/>
      <c r="GE35" s="252"/>
      <c r="GF35" s="253"/>
      <c r="GG35" s="252"/>
      <c r="GH35" s="253"/>
      <c r="GI35" s="13"/>
      <c r="GJ35" s="258" t="str">
        <f>IF(BP35&gt;BS35,"1",IF(BP35&lt;BS35,"0"))</f>
        <v>0</v>
      </c>
      <c r="GK35" s="258"/>
      <c r="GL35" s="258" t="str">
        <f>IF(BP35&lt;BS35,"1",IF(BP35&gt;BS35,"0"))</f>
        <v>1</v>
      </c>
      <c r="GM35" s="258"/>
      <c r="GN35" s="10"/>
      <c r="GO35" s="252"/>
      <c r="GP35" s="253"/>
      <c r="GQ35" s="298"/>
      <c r="GR35" s="295"/>
      <c r="GS35" s="283"/>
      <c r="GT35" s="283"/>
      <c r="GU35" s="295"/>
      <c r="GV35" s="296"/>
      <c r="GW35" s="298"/>
      <c r="GX35" s="295"/>
      <c r="GY35" s="283"/>
      <c r="GZ35" s="283"/>
      <c r="HA35" s="295"/>
      <c r="HB35" s="296"/>
      <c r="HC35" s="297"/>
      <c r="HD35" s="255"/>
      <c r="HE35" s="283"/>
      <c r="HF35" s="283"/>
      <c r="HG35" s="255"/>
      <c r="HH35" s="256"/>
      <c r="HI35" s="257"/>
      <c r="HJ35" s="257"/>
      <c r="HL35" s="2"/>
      <c r="HM35" s="2"/>
      <c r="HN35" s="2"/>
    </row>
    <row r="36" spans="2:222" ht="9.6" customHeight="1">
      <c r="B36" s="333"/>
      <c r="C36" s="334"/>
      <c r="D36" s="334"/>
      <c r="E36" s="334"/>
      <c r="F36" s="334"/>
      <c r="G36" s="334"/>
      <c r="H36" s="334"/>
      <c r="I36" s="335"/>
      <c r="J36" s="258"/>
      <c r="K36" s="253"/>
      <c r="L36" s="22"/>
      <c r="M36" s="258"/>
      <c r="N36" s="258"/>
      <c r="O36" s="251"/>
      <c r="P36" s="258"/>
      <c r="Q36" s="258"/>
      <c r="R36" s="19"/>
      <c r="S36" s="252"/>
      <c r="T36" s="253"/>
      <c r="U36" s="252"/>
      <c r="V36" s="253"/>
      <c r="W36" s="22"/>
      <c r="X36" s="258"/>
      <c r="Y36" s="258"/>
      <c r="Z36" s="251"/>
      <c r="AA36" s="258"/>
      <c r="AB36" s="258"/>
      <c r="AC36" s="19"/>
      <c r="AD36" s="252"/>
      <c r="AE36" s="253"/>
      <c r="AF36" s="252"/>
      <c r="AG36" s="253"/>
      <c r="AH36" s="22"/>
      <c r="AI36" s="258"/>
      <c r="AJ36" s="258"/>
      <c r="AK36" s="251"/>
      <c r="AL36" s="258"/>
      <c r="AM36" s="258"/>
      <c r="AN36" s="19"/>
      <c r="AO36" s="252"/>
      <c r="AP36" s="253"/>
      <c r="AQ36" s="316"/>
      <c r="AR36" s="317"/>
      <c r="AS36" s="317"/>
      <c r="AT36" s="317"/>
      <c r="AU36" s="317"/>
      <c r="AV36" s="317"/>
      <c r="AW36" s="317"/>
      <c r="AX36" s="317"/>
      <c r="AY36" s="317"/>
      <c r="AZ36" s="317"/>
      <c r="BA36" s="318"/>
      <c r="BB36" s="252"/>
      <c r="BC36" s="253"/>
      <c r="BD36" s="13"/>
      <c r="BE36" s="251"/>
      <c r="BF36" s="251"/>
      <c r="BG36" s="251"/>
      <c r="BH36" s="251"/>
      <c r="BI36" s="251"/>
      <c r="BJ36" s="10"/>
      <c r="BK36" s="252"/>
      <c r="BL36" s="253"/>
      <c r="BM36" s="252"/>
      <c r="BN36" s="253"/>
      <c r="BO36" s="13"/>
      <c r="BP36" s="251"/>
      <c r="BQ36" s="251"/>
      <c r="BR36" s="251"/>
      <c r="BS36" s="251"/>
      <c r="BT36" s="251"/>
      <c r="BU36" s="10"/>
      <c r="BV36" s="252"/>
      <c r="BW36" s="253"/>
      <c r="BX36" s="262"/>
      <c r="BY36" s="263"/>
      <c r="BZ36" s="263"/>
      <c r="CA36" s="263"/>
      <c r="CB36" s="263"/>
      <c r="CC36" s="264"/>
      <c r="CD36" s="262"/>
      <c r="CE36" s="263"/>
      <c r="CF36" s="263"/>
      <c r="CG36" s="263"/>
      <c r="CH36" s="263"/>
      <c r="CI36" s="264"/>
      <c r="CJ36" s="262"/>
      <c r="CK36" s="265"/>
      <c r="CL36" s="265"/>
      <c r="CM36" s="265"/>
      <c r="CN36" s="265"/>
      <c r="CO36" s="264"/>
      <c r="CP36" s="266"/>
      <c r="CQ36" s="266"/>
      <c r="CR36" s="2"/>
      <c r="CS36" s="2"/>
      <c r="CT36" s="2"/>
      <c r="CU36" s="2"/>
      <c r="CV36" s="2"/>
      <c r="CW36" s="2"/>
      <c r="CX36" s="2"/>
      <c r="CY36" s="2"/>
      <c r="CZ36" s="2"/>
      <c r="DA36" s="2"/>
      <c r="EA36" s="301"/>
      <c r="EB36" s="302"/>
      <c r="EC36" s="302"/>
      <c r="ED36" s="302"/>
      <c r="EE36" s="302"/>
      <c r="EF36" s="302"/>
      <c r="EG36" s="302"/>
      <c r="EH36" s="303"/>
      <c r="EI36" s="258"/>
      <c r="EJ36" s="253"/>
      <c r="EK36" s="22"/>
      <c r="EL36" s="258"/>
      <c r="EM36" s="258"/>
      <c r="EN36" s="258"/>
      <c r="EO36" s="258"/>
      <c r="EP36" s="19"/>
      <c r="EQ36" s="252"/>
      <c r="ER36" s="253"/>
      <c r="ES36" s="252"/>
      <c r="ET36" s="253"/>
      <c r="EU36" s="22"/>
      <c r="EV36" s="258"/>
      <c r="EW36" s="258"/>
      <c r="EX36" s="258"/>
      <c r="EY36" s="258"/>
      <c r="EZ36" s="19"/>
      <c r="FA36" s="252"/>
      <c r="FB36" s="253"/>
      <c r="FC36" s="252"/>
      <c r="FD36" s="253"/>
      <c r="FE36" s="22"/>
      <c r="FF36" s="258"/>
      <c r="FG36" s="258"/>
      <c r="FH36" s="258"/>
      <c r="FI36" s="258"/>
      <c r="FJ36" s="19"/>
      <c r="FK36" s="252"/>
      <c r="FL36" s="253"/>
      <c r="FM36" s="325"/>
      <c r="FN36" s="326"/>
      <c r="FO36" s="326"/>
      <c r="FP36" s="326"/>
      <c r="FQ36" s="326"/>
      <c r="FR36" s="326"/>
      <c r="FS36" s="326"/>
      <c r="FT36" s="326"/>
      <c r="FU36" s="326"/>
      <c r="FV36" s="327"/>
      <c r="FW36" s="252"/>
      <c r="FX36" s="253"/>
      <c r="FY36" s="13"/>
      <c r="FZ36" s="258"/>
      <c r="GA36" s="258"/>
      <c r="GB36" s="258"/>
      <c r="GC36" s="258"/>
      <c r="GD36" s="10"/>
      <c r="GE36" s="252"/>
      <c r="GF36" s="253"/>
      <c r="GG36" s="252"/>
      <c r="GH36" s="253"/>
      <c r="GI36" s="13"/>
      <c r="GJ36" s="258"/>
      <c r="GK36" s="258"/>
      <c r="GL36" s="258"/>
      <c r="GM36" s="258"/>
      <c r="GN36" s="10"/>
      <c r="GO36" s="252"/>
      <c r="GP36" s="253"/>
      <c r="GQ36" s="4"/>
      <c r="GR36" s="5"/>
      <c r="GS36" s="5"/>
      <c r="GT36" s="5"/>
      <c r="GU36" s="5"/>
      <c r="GV36" s="7"/>
      <c r="GW36" s="4"/>
      <c r="GX36" s="5"/>
      <c r="GY36" s="5"/>
      <c r="GZ36" s="5"/>
      <c r="HA36" s="5"/>
      <c r="HB36" s="7"/>
      <c r="HC36" s="2"/>
      <c r="HD36" s="2"/>
      <c r="HE36" s="2"/>
      <c r="HF36" s="2"/>
      <c r="HG36" s="2"/>
      <c r="HH36" s="2"/>
      <c r="HI36" s="257"/>
      <c r="HJ36" s="257"/>
      <c r="HL36" s="2"/>
      <c r="HM36" s="2"/>
      <c r="HN36" s="2"/>
    </row>
    <row r="37" spans="2:222" ht="9.6" customHeight="1">
      <c r="B37" s="333"/>
      <c r="C37" s="334"/>
      <c r="D37" s="334"/>
      <c r="E37" s="334"/>
      <c r="F37" s="334"/>
      <c r="G37" s="334"/>
      <c r="H37" s="334"/>
      <c r="I37" s="335"/>
      <c r="J37" s="258"/>
      <c r="K37" s="253"/>
      <c r="L37" s="22"/>
      <c r="M37" s="258">
        <f>AW13</f>
        <v>0</v>
      </c>
      <c r="N37" s="258"/>
      <c r="O37" s="251" t="s">
        <v>30</v>
      </c>
      <c r="P37" s="258">
        <f>AT13</f>
        <v>0</v>
      </c>
      <c r="Q37" s="258"/>
      <c r="R37" s="19"/>
      <c r="S37" s="252"/>
      <c r="T37" s="253"/>
      <c r="U37" s="252"/>
      <c r="V37" s="253"/>
      <c r="W37" s="22"/>
      <c r="X37" s="258">
        <f>AW21</f>
        <v>0</v>
      </c>
      <c r="Y37" s="258"/>
      <c r="Z37" s="251" t="s">
        <v>30</v>
      </c>
      <c r="AA37" s="258">
        <f>AT21</f>
        <v>0</v>
      </c>
      <c r="AB37" s="258"/>
      <c r="AC37" s="19"/>
      <c r="AD37" s="252"/>
      <c r="AE37" s="253"/>
      <c r="AF37" s="252"/>
      <c r="AG37" s="253"/>
      <c r="AH37" s="22"/>
      <c r="AI37" s="258">
        <f>AW29</f>
        <v>0</v>
      </c>
      <c r="AJ37" s="258"/>
      <c r="AK37" s="251" t="s">
        <v>30</v>
      </c>
      <c r="AL37" s="258">
        <f>AT29</f>
        <v>0</v>
      </c>
      <c r="AM37" s="258"/>
      <c r="AN37" s="19"/>
      <c r="AO37" s="252"/>
      <c r="AP37" s="253"/>
      <c r="AQ37" s="316"/>
      <c r="AR37" s="317"/>
      <c r="AS37" s="317"/>
      <c r="AT37" s="317"/>
      <c r="AU37" s="317"/>
      <c r="AV37" s="317"/>
      <c r="AW37" s="317"/>
      <c r="AX37" s="317"/>
      <c r="AY37" s="317"/>
      <c r="AZ37" s="317"/>
      <c r="BA37" s="318"/>
      <c r="BB37" s="252"/>
      <c r="BC37" s="253"/>
      <c r="BD37" s="13"/>
      <c r="BE37" s="251"/>
      <c r="BF37" s="251"/>
      <c r="BG37" s="251" t="s">
        <v>30</v>
      </c>
      <c r="BH37" s="251"/>
      <c r="BI37" s="251"/>
      <c r="BJ37" s="10"/>
      <c r="BK37" s="252"/>
      <c r="BL37" s="253"/>
      <c r="BM37" s="252"/>
      <c r="BN37" s="253"/>
      <c r="BO37" s="13"/>
      <c r="BP37" s="251"/>
      <c r="BQ37" s="251"/>
      <c r="BR37" s="251" t="s">
        <v>30</v>
      </c>
      <c r="BS37" s="251"/>
      <c r="BT37" s="251"/>
      <c r="BU37" s="10"/>
      <c r="BV37" s="252"/>
      <c r="BW37" s="253"/>
      <c r="BX37" s="310"/>
      <c r="BY37" s="311"/>
      <c r="BZ37" s="311"/>
      <c r="CA37" s="311"/>
      <c r="CB37" s="311"/>
      <c r="CC37" s="312"/>
      <c r="CD37" s="310"/>
      <c r="CE37" s="311"/>
      <c r="CF37" s="311"/>
      <c r="CG37" s="311"/>
      <c r="CH37" s="311"/>
      <c r="CI37" s="312"/>
      <c r="CJ37" s="310"/>
      <c r="CK37" s="311"/>
      <c r="CL37" s="311"/>
      <c r="CM37" s="311"/>
      <c r="CN37" s="311"/>
      <c r="CO37" s="312"/>
      <c r="CP37" s="266"/>
      <c r="CQ37" s="266"/>
      <c r="CR37" s="2"/>
      <c r="CS37" s="2"/>
      <c r="CT37" s="2"/>
      <c r="CU37" s="2"/>
      <c r="CV37" s="2"/>
      <c r="CW37" s="2"/>
      <c r="CX37" s="2"/>
      <c r="CY37" s="2"/>
      <c r="CZ37" s="2"/>
      <c r="DA37" s="2"/>
      <c r="EA37" s="301"/>
      <c r="EB37" s="302"/>
      <c r="EC37" s="302"/>
      <c r="ED37" s="302"/>
      <c r="EE37" s="302"/>
      <c r="EF37" s="302"/>
      <c r="EG37" s="302"/>
      <c r="EH37" s="303"/>
      <c r="EI37" s="258"/>
      <c r="EJ37" s="253"/>
      <c r="EK37" s="22"/>
      <c r="EL37" s="258" t="b">
        <f>IF(M37&gt;P37,"1",IF(M37&lt;P37,"0"))</f>
        <v>0</v>
      </c>
      <c r="EM37" s="258"/>
      <c r="EN37" s="258" t="b">
        <f>IF(M37&lt;P37,"1",IF(M37&gt;P37,"0"))</f>
        <v>0</v>
      </c>
      <c r="EO37" s="258"/>
      <c r="EP37" s="19"/>
      <c r="EQ37" s="252"/>
      <c r="ER37" s="253"/>
      <c r="ES37" s="252"/>
      <c r="ET37" s="253"/>
      <c r="EU37" s="22"/>
      <c r="EV37" s="258" t="b">
        <f>IF(X37&gt;AA37,"1",IF(X37&lt;AA37,"0"))</f>
        <v>0</v>
      </c>
      <c r="EW37" s="258"/>
      <c r="EX37" s="258" t="b">
        <f>IF(X37&lt;AA37,"1",IF(X37&gt;AA37,"0"))</f>
        <v>0</v>
      </c>
      <c r="EY37" s="258"/>
      <c r="EZ37" s="19"/>
      <c r="FA37" s="252"/>
      <c r="FB37" s="253"/>
      <c r="FC37" s="252"/>
      <c r="FD37" s="253"/>
      <c r="FE37" s="22"/>
      <c r="FF37" s="258" t="b">
        <f>IF(AI37&gt;AL37,"1",IF(AI37&lt;AL37,"0"))</f>
        <v>0</v>
      </c>
      <c r="FG37" s="258"/>
      <c r="FH37" s="258" t="b">
        <f>IF(AI37&lt;AL37,"1",IF(AI37&gt;AL37,"0"))</f>
        <v>0</v>
      </c>
      <c r="FI37" s="258"/>
      <c r="FJ37" s="19"/>
      <c r="FK37" s="252"/>
      <c r="FL37" s="253"/>
      <c r="FM37" s="325"/>
      <c r="FN37" s="326"/>
      <c r="FO37" s="326"/>
      <c r="FP37" s="326"/>
      <c r="FQ37" s="326"/>
      <c r="FR37" s="326"/>
      <c r="FS37" s="326"/>
      <c r="FT37" s="326"/>
      <c r="FU37" s="326"/>
      <c r="FV37" s="327"/>
      <c r="FW37" s="252"/>
      <c r="FX37" s="253"/>
      <c r="FY37" s="13"/>
      <c r="FZ37" s="258" t="b">
        <f>IF(BE37&gt;BH37,"1",IF(BE37&lt;BH37,"0"))</f>
        <v>0</v>
      </c>
      <c r="GA37" s="258"/>
      <c r="GB37" s="258" t="b">
        <f>IF(BE37&lt;BH37,"1",IF(BE37&gt;BH37,"0"))</f>
        <v>0</v>
      </c>
      <c r="GC37" s="258"/>
      <c r="GD37" s="10"/>
      <c r="GE37" s="252"/>
      <c r="GF37" s="253"/>
      <c r="GG37" s="252"/>
      <c r="GH37" s="253"/>
      <c r="GI37" s="13"/>
      <c r="GJ37" s="258" t="b">
        <f>IF(BP37&gt;BS37,"1",IF(BP37&lt;BS37,"0"))</f>
        <v>0</v>
      </c>
      <c r="GK37" s="258"/>
      <c r="GL37" s="258" t="b">
        <f>IF(BP37&lt;BS37,"1",IF(BP37&gt;BS37,"0"))</f>
        <v>0</v>
      </c>
      <c r="GM37" s="258"/>
      <c r="GN37" s="10"/>
      <c r="GO37" s="252"/>
      <c r="GP37" s="253"/>
      <c r="GQ37" s="4"/>
      <c r="GR37" s="5"/>
      <c r="GS37" s="5"/>
      <c r="GT37" s="5"/>
      <c r="GU37" s="5"/>
      <c r="GV37" s="7"/>
      <c r="GW37" s="4"/>
      <c r="GX37" s="5"/>
      <c r="GY37" s="5"/>
      <c r="GZ37" s="5"/>
      <c r="HA37" s="5"/>
      <c r="HB37" s="7"/>
      <c r="HC37" s="2"/>
      <c r="HD37" s="2"/>
      <c r="HE37" s="2"/>
      <c r="HF37" s="2"/>
      <c r="HG37" s="2"/>
      <c r="HH37" s="2"/>
      <c r="HI37" s="257"/>
      <c r="HJ37" s="257"/>
      <c r="HL37" s="2"/>
      <c r="HM37" s="2"/>
      <c r="HN37" s="2"/>
    </row>
    <row r="38" spans="2:222" ht="9.6" customHeight="1">
      <c r="B38" s="40"/>
      <c r="C38" s="38"/>
      <c r="D38" s="38"/>
      <c r="E38" s="38"/>
      <c r="F38" s="38"/>
      <c r="G38" s="38"/>
      <c r="H38" s="38"/>
      <c r="I38" s="39"/>
      <c r="J38" s="18"/>
      <c r="K38" s="18"/>
      <c r="L38" s="23"/>
      <c r="M38" s="258"/>
      <c r="N38" s="258"/>
      <c r="O38" s="251"/>
      <c r="P38" s="258"/>
      <c r="Q38" s="258"/>
      <c r="R38" s="24"/>
      <c r="S38" s="18"/>
      <c r="T38" s="19"/>
      <c r="U38" s="22"/>
      <c r="V38" s="18"/>
      <c r="W38" s="23"/>
      <c r="X38" s="258"/>
      <c r="Y38" s="258"/>
      <c r="Z38" s="251"/>
      <c r="AA38" s="258"/>
      <c r="AB38" s="258"/>
      <c r="AC38" s="24"/>
      <c r="AD38" s="18"/>
      <c r="AE38" s="19"/>
      <c r="AF38" s="22"/>
      <c r="AG38" s="18"/>
      <c r="AH38" s="23"/>
      <c r="AI38" s="258"/>
      <c r="AJ38" s="258"/>
      <c r="AK38" s="251"/>
      <c r="AL38" s="258"/>
      <c r="AM38" s="258"/>
      <c r="AN38" s="24"/>
      <c r="AO38" s="18"/>
      <c r="AP38" s="19"/>
      <c r="AQ38" s="316"/>
      <c r="AR38" s="317"/>
      <c r="AS38" s="317"/>
      <c r="AT38" s="317"/>
      <c r="AU38" s="317"/>
      <c r="AV38" s="317"/>
      <c r="AW38" s="317"/>
      <c r="AX38" s="317"/>
      <c r="AY38" s="317"/>
      <c r="AZ38" s="317"/>
      <c r="BA38" s="318"/>
      <c r="BB38" s="13"/>
      <c r="BC38" s="9"/>
      <c r="BD38" s="14"/>
      <c r="BE38" s="251"/>
      <c r="BF38" s="251"/>
      <c r="BG38" s="251"/>
      <c r="BH38" s="251"/>
      <c r="BI38" s="251"/>
      <c r="BJ38" s="15"/>
      <c r="BK38" s="9"/>
      <c r="BL38" s="10"/>
      <c r="BM38" s="13"/>
      <c r="BN38" s="9"/>
      <c r="BO38" s="14"/>
      <c r="BP38" s="251"/>
      <c r="BQ38" s="251"/>
      <c r="BR38" s="251"/>
      <c r="BS38" s="251"/>
      <c r="BT38" s="251"/>
      <c r="BU38" s="15"/>
      <c r="BV38" s="9"/>
      <c r="BW38" s="10"/>
      <c r="BX38" s="271"/>
      <c r="BY38" s="272"/>
      <c r="BZ38" s="272"/>
      <c r="CA38" s="272"/>
      <c r="CB38" s="272"/>
      <c r="CC38" s="273"/>
      <c r="CD38" s="277">
        <f>GW38</f>
        <v>0.25</v>
      </c>
      <c r="CE38" s="278"/>
      <c r="CF38" s="278"/>
      <c r="CG38" s="278"/>
      <c r="CH38" s="278"/>
      <c r="CI38" s="279"/>
      <c r="CJ38" s="289">
        <f>HC38</f>
        <v>0.76923076923076927</v>
      </c>
      <c r="CK38" s="272"/>
      <c r="CL38" s="272"/>
      <c r="CM38" s="272"/>
      <c r="CN38" s="272"/>
      <c r="CO38" s="273"/>
      <c r="CP38" s="266"/>
      <c r="CQ38" s="266"/>
      <c r="CR38" s="2"/>
      <c r="CS38" s="2"/>
      <c r="CT38" s="2"/>
      <c r="CU38" s="2"/>
      <c r="CV38" s="2"/>
      <c r="CW38" s="2"/>
      <c r="CX38" s="2"/>
      <c r="CY38" s="2"/>
      <c r="CZ38" s="2"/>
      <c r="DA38" s="2"/>
      <c r="EA38" s="30"/>
      <c r="EB38" s="31"/>
      <c r="EC38" s="31"/>
      <c r="ED38" s="31"/>
      <c r="EE38" s="31"/>
      <c r="EF38" s="31"/>
      <c r="EG38" s="31"/>
      <c r="EH38" s="32"/>
      <c r="EI38" s="18"/>
      <c r="EJ38" s="18"/>
      <c r="EK38" s="23"/>
      <c r="EL38" s="258"/>
      <c r="EM38" s="258"/>
      <c r="EN38" s="258"/>
      <c r="EO38" s="258"/>
      <c r="EP38" s="24"/>
      <c r="EQ38" s="18"/>
      <c r="ER38" s="19"/>
      <c r="ES38" s="22"/>
      <c r="ET38" s="18"/>
      <c r="EU38" s="23"/>
      <c r="EV38" s="258"/>
      <c r="EW38" s="258"/>
      <c r="EX38" s="258"/>
      <c r="EY38" s="258"/>
      <c r="EZ38" s="24"/>
      <c r="FA38" s="18"/>
      <c r="FB38" s="19"/>
      <c r="FC38" s="22"/>
      <c r="FD38" s="18"/>
      <c r="FE38" s="23"/>
      <c r="FF38" s="258"/>
      <c r="FG38" s="258"/>
      <c r="FH38" s="258"/>
      <c r="FI38" s="258"/>
      <c r="FJ38" s="24"/>
      <c r="FK38" s="18"/>
      <c r="FL38" s="19"/>
      <c r="FM38" s="325"/>
      <c r="FN38" s="326"/>
      <c r="FO38" s="326"/>
      <c r="FP38" s="326"/>
      <c r="FQ38" s="326"/>
      <c r="FR38" s="326"/>
      <c r="FS38" s="326"/>
      <c r="FT38" s="326"/>
      <c r="FU38" s="326"/>
      <c r="FV38" s="327"/>
      <c r="FW38" s="13"/>
      <c r="FX38" s="9"/>
      <c r="FY38" s="14"/>
      <c r="FZ38" s="258"/>
      <c r="GA38" s="258"/>
      <c r="GB38" s="258"/>
      <c r="GC38" s="258"/>
      <c r="GD38" s="15"/>
      <c r="GE38" s="9"/>
      <c r="GF38" s="10"/>
      <c r="GG38" s="13"/>
      <c r="GH38" s="9"/>
      <c r="GI38" s="14"/>
      <c r="GJ38" s="258"/>
      <c r="GK38" s="258"/>
      <c r="GL38" s="258"/>
      <c r="GM38" s="258"/>
      <c r="GN38" s="15"/>
      <c r="GO38" s="9"/>
      <c r="GP38" s="10"/>
      <c r="GQ38" s="271">
        <f>IF(GU34=0,GQ34,GQ34/GU34)</f>
        <v>0.25</v>
      </c>
      <c r="GR38" s="284"/>
      <c r="GS38" s="284"/>
      <c r="GT38" s="284"/>
      <c r="GU38" s="284"/>
      <c r="GV38" s="285"/>
      <c r="GW38" s="271">
        <f>HR17</f>
        <v>0.25</v>
      </c>
      <c r="GX38" s="284"/>
      <c r="GY38" s="284"/>
      <c r="GZ38" s="284"/>
      <c r="HA38" s="284"/>
      <c r="HB38" s="285"/>
      <c r="HC38" s="289">
        <f>HC34/HG34</f>
        <v>0.76923076923076927</v>
      </c>
      <c r="HD38" s="290"/>
      <c r="HE38" s="290"/>
      <c r="HF38" s="290"/>
      <c r="HG38" s="290"/>
      <c r="HH38" s="291"/>
      <c r="HI38" s="257"/>
      <c r="HJ38" s="257"/>
      <c r="HL38" s="2"/>
      <c r="HM38" s="2"/>
      <c r="HN38" s="2"/>
    </row>
    <row r="39" spans="2:222" ht="9.6" customHeight="1">
      <c r="B39" s="41"/>
      <c r="C39" s="42"/>
      <c r="D39" s="42"/>
      <c r="E39" s="42"/>
      <c r="F39" s="42"/>
      <c r="G39" s="42"/>
      <c r="H39" s="42"/>
      <c r="I39" s="43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4"/>
      <c r="U39" s="23"/>
      <c r="V39" s="25"/>
      <c r="W39" s="25"/>
      <c r="X39" s="25"/>
      <c r="Y39" s="25"/>
      <c r="Z39" s="25"/>
      <c r="AA39" s="25"/>
      <c r="AB39" s="25"/>
      <c r="AC39" s="25"/>
      <c r="AD39" s="25"/>
      <c r="AE39" s="24"/>
      <c r="AF39" s="23"/>
      <c r="AG39" s="25"/>
      <c r="AH39" s="25"/>
      <c r="AI39" s="25"/>
      <c r="AJ39" s="25"/>
      <c r="AK39" s="25"/>
      <c r="AL39" s="25"/>
      <c r="AM39" s="25"/>
      <c r="AN39" s="25"/>
      <c r="AO39" s="25"/>
      <c r="AP39" s="24"/>
      <c r="AQ39" s="319"/>
      <c r="AR39" s="320"/>
      <c r="AS39" s="320"/>
      <c r="AT39" s="320"/>
      <c r="AU39" s="320"/>
      <c r="AV39" s="320"/>
      <c r="AW39" s="320"/>
      <c r="AX39" s="320"/>
      <c r="AY39" s="320"/>
      <c r="AZ39" s="320"/>
      <c r="BA39" s="321"/>
      <c r="BB39" s="14"/>
      <c r="BC39" s="16"/>
      <c r="BD39" s="16"/>
      <c r="BE39" s="16"/>
      <c r="BF39" s="16"/>
      <c r="BG39" s="16"/>
      <c r="BH39" s="16"/>
      <c r="BI39" s="16"/>
      <c r="BJ39" s="16"/>
      <c r="BK39" s="16"/>
      <c r="BL39" s="15"/>
      <c r="BM39" s="14"/>
      <c r="BN39" s="16"/>
      <c r="BO39" s="16"/>
      <c r="BP39" s="16"/>
      <c r="BQ39" s="16"/>
      <c r="BR39" s="16"/>
      <c r="BS39" s="16"/>
      <c r="BT39" s="16"/>
      <c r="BU39" s="16"/>
      <c r="BV39" s="16"/>
      <c r="BW39" s="15"/>
      <c r="BX39" s="274"/>
      <c r="BY39" s="275"/>
      <c r="BZ39" s="275"/>
      <c r="CA39" s="275"/>
      <c r="CB39" s="275"/>
      <c r="CC39" s="276"/>
      <c r="CD39" s="280"/>
      <c r="CE39" s="281"/>
      <c r="CF39" s="281"/>
      <c r="CG39" s="281"/>
      <c r="CH39" s="281"/>
      <c r="CI39" s="282"/>
      <c r="CJ39" s="274"/>
      <c r="CK39" s="275"/>
      <c r="CL39" s="275"/>
      <c r="CM39" s="275"/>
      <c r="CN39" s="275"/>
      <c r="CO39" s="276"/>
      <c r="CP39" s="266"/>
      <c r="CQ39" s="266"/>
      <c r="CR39" s="2"/>
      <c r="CS39" s="2"/>
      <c r="CT39" s="2"/>
      <c r="CU39" s="2"/>
      <c r="CV39" s="2"/>
      <c r="CW39" s="2"/>
      <c r="CX39" s="2"/>
      <c r="CY39" s="2"/>
      <c r="CZ39" s="2"/>
      <c r="DA39" s="2"/>
      <c r="EA39" s="33"/>
      <c r="EB39" s="34"/>
      <c r="EC39" s="34"/>
      <c r="ED39" s="34"/>
      <c r="EE39" s="34"/>
      <c r="EF39" s="34"/>
      <c r="EG39" s="34"/>
      <c r="EH39" s="35"/>
      <c r="EI39" s="25"/>
      <c r="EJ39" s="25"/>
      <c r="EK39" s="25"/>
      <c r="EL39" s="25"/>
      <c r="EM39" s="25"/>
      <c r="EN39" s="25"/>
      <c r="EO39" s="25"/>
      <c r="EP39" s="25"/>
      <c r="EQ39" s="25"/>
      <c r="ER39" s="24"/>
      <c r="ES39" s="23"/>
      <c r="ET39" s="25"/>
      <c r="EU39" s="25"/>
      <c r="EV39" s="25"/>
      <c r="EW39" s="25"/>
      <c r="EX39" s="25"/>
      <c r="EY39" s="25"/>
      <c r="EZ39" s="25"/>
      <c r="FA39" s="25"/>
      <c r="FB39" s="24"/>
      <c r="FC39" s="23"/>
      <c r="FD39" s="25"/>
      <c r="FE39" s="25"/>
      <c r="FF39" s="25"/>
      <c r="FG39" s="25"/>
      <c r="FH39" s="25"/>
      <c r="FI39" s="25"/>
      <c r="FJ39" s="25"/>
      <c r="FK39" s="25"/>
      <c r="FL39" s="24"/>
      <c r="FM39" s="328"/>
      <c r="FN39" s="329"/>
      <c r="FO39" s="329"/>
      <c r="FP39" s="329"/>
      <c r="FQ39" s="329"/>
      <c r="FR39" s="329"/>
      <c r="FS39" s="329"/>
      <c r="FT39" s="329"/>
      <c r="FU39" s="329"/>
      <c r="FV39" s="330"/>
      <c r="FW39" s="14"/>
      <c r="FX39" s="16"/>
      <c r="FY39" s="16"/>
      <c r="FZ39" s="16"/>
      <c r="GA39" s="16"/>
      <c r="GB39" s="16"/>
      <c r="GC39" s="16"/>
      <c r="GD39" s="16"/>
      <c r="GE39" s="16"/>
      <c r="GF39" s="15"/>
      <c r="GG39" s="14"/>
      <c r="GH39" s="16"/>
      <c r="GI39" s="16"/>
      <c r="GJ39" s="16"/>
      <c r="GK39" s="16"/>
      <c r="GL39" s="16"/>
      <c r="GM39" s="16"/>
      <c r="GN39" s="16"/>
      <c r="GO39" s="16"/>
      <c r="GP39" s="15"/>
      <c r="GQ39" s="286"/>
      <c r="GR39" s="287"/>
      <c r="GS39" s="287"/>
      <c r="GT39" s="287"/>
      <c r="GU39" s="287"/>
      <c r="GV39" s="288"/>
      <c r="GW39" s="286"/>
      <c r="GX39" s="287"/>
      <c r="GY39" s="287"/>
      <c r="GZ39" s="287"/>
      <c r="HA39" s="287"/>
      <c r="HB39" s="288"/>
      <c r="HC39" s="292"/>
      <c r="HD39" s="293"/>
      <c r="HE39" s="293"/>
      <c r="HF39" s="293"/>
      <c r="HG39" s="293"/>
      <c r="HH39" s="294"/>
      <c r="HI39" s="257"/>
      <c r="HJ39" s="257"/>
      <c r="HL39" s="2"/>
      <c r="HM39" s="2"/>
      <c r="HN39" s="2"/>
    </row>
    <row r="40" spans="2:222" ht="9.6" customHeight="1">
      <c r="B40" s="331">
        <v>5</v>
      </c>
      <c r="C40" s="332"/>
      <c r="D40" s="36"/>
      <c r="E40" s="36"/>
      <c r="F40" s="36"/>
      <c r="G40" s="36"/>
      <c r="H40" s="36"/>
      <c r="I40" s="37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1"/>
      <c r="U40" s="20"/>
      <c r="V40" s="26"/>
      <c r="W40" s="26"/>
      <c r="X40" s="26"/>
      <c r="Y40" s="26"/>
      <c r="Z40" s="26"/>
      <c r="AA40" s="26"/>
      <c r="AB40" s="26"/>
      <c r="AC40" s="26"/>
      <c r="AD40" s="26"/>
      <c r="AE40" s="21"/>
      <c r="AF40" s="20"/>
      <c r="AG40" s="26"/>
      <c r="AH40" s="26"/>
      <c r="AI40" s="26"/>
      <c r="AJ40" s="26"/>
      <c r="AK40" s="26"/>
      <c r="AL40" s="26"/>
      <c r="AM40" s="26"/>
      <c r="AN40" s="26"/>
      <c r="AO40" s="26"/>
      <c r="AP40" s="21"/>
      <c r="AQ40" s="20"/>
      <c r="AR40" s="26"/>
      <c r="AS40" s="26"/>
      <c r="AT40" s="26"/>
      <c r="AU40" s="26"/>
      <c r="AV40" s="26"/>
      <c r="AW40" s="26"/>
      <c r="AX40" s="26"/>
      <c r="AY40" s="26"/>
      <c r="AZ40" s="26"/>
      <c r="BA40" s="21"/>
      <c r="BB40" s="313"/>
      <c r="BC40" s="314"/>
      <c r="BD40" s="314"/>
      <c r="BE40" s="314"/>
      <c r="BF40" s="314"/>
      <c r="BG40" s="314"/>
      <c r="BH40" s="314"/>
      <c r="BI40" s="314"/>
      <c r="BJ40" s="314"/>
      <c r="BK40" s="314"/>
      <c r="BL40" s="315"/>
      <c r="BM40" s="11"/>
      <c r="BN40" s="17"/>
      <c r="BO40" s="17"/>
      <c r="BP40" s="17"/>
      <c r="BQ40" s="17"/>
      <c r="BR40" s="17"/>
      <c r="BS40" s="17"/>
      <c r="BT40" s="17"/>
      <c r="BU40" s="17"/>
      <c r="BV40" s="336" t="s">
        <v>102</v>
      </c>
      <c r="BW40" s="337"/>
      <c r="BX40" s="259"/>
      <c r="BY40" s="260"/>
      <c r="BZ40" s="260"/>
      <c r="CA40" s="260"/>
      <c r="CB40" s="260"/>
      <c r="CC40" s="261"/>
      <c r="CD40" s="259"/>
      <c r="CE40" s="260"/>
      <c r="CF40" s="260"/>
      <c r="CG40" s="260"/>
      <c r="CH40" s="260"/>
      <c r="CI40" s="261"/>
      <c r="CJ40" s="259"/>
      <c r="CK40" s="260"/>
      <c r="CL40" s="260"/>
      <c r="CM40" s="260"/>
      <c r="CN40" s="260"/>
      <c r="CO40" s="261"/>
      <c r="CP40" s="266">
        <f>HI40</f>
        <v>5</v>
      </c>
      <c r="CQ40" s="266"/>
      <c r="CR40" s="2"/>
      <c r="CS40" s="2"/>
      <c r="CT40" s="2"/>
      <c r="CU40" s="2"/>
      <c r="CV40" s="2"/>
      <c r="CW40" s="2"/>
      <c r="CX40" s="2"/>
      <c r="CY40" s="2"/>
      <c r="CZ40" s="2"/>
      <c r="DA40" s="2"/>
      <c r="EA40" s="267">
        <v>5</v>
      </c>
      <c r="EB40" s="268"/>
      <c r="EC40" s="28"/>
      <c r="ED40" s="28"/>
      <c r="EE40" s="28"/>
      <c r="EF40" s="28"/>
      <c r="EG40" s="28"/>
      <c r="EH40" s="29"/>
      <c r="EI40" s="26"/>
      <c r="EJ40" s="26"/>
      <c r="EK40" s="26"/>
      <c r="EL40" s="26"/>
      <c r="EM40" s="26"/>
      <c r="EN40" s="26"/>
      <c r="EO40" s="26"/>
      <c r="EP40" s="26"/>
      <c r="EQ40" s="26"/>
      <c r="ER40" s="21"/>
      <c r="ES40" s="20"/>
      <c r="ET40" s="26"/>
      <c r="EU40" s="26"/>
      <c r="EV40" s="26"/>
      <c r="EW40" s="26"/>
      <c r="EX40" s="26"/>
      <c r="EY40" s="26"/>
      <c r="EZ40" s="26"/>
      <c r="FA40" s="26"/>
      <c r="FB40" s="21"/>
      <c r="FC40" s="20"/>
      <c r="FD40" s="26"/>
      <c r="FE40" s="26"/>
      <c r="FF40" s="26"/>
      <c r="FG40" s="26"/>
      <c r="FH40" s="26"/>
      <c r="FI40" s="26"/>
      <c r="FJ40" s="26"/>
      <c r="FK40" s="26"/>
      <c r="FL40" s="21"/>
      <c r="FM40" s="20"/>
      <c r="FN40" s="26"/>
      <c r="FO40" s="26"/>
      <c r="FP40" s="26"/>
      <c r="FQ40" s="26"/>
      <c r="FR40" s="26"/>
      <c r="FS40" s="26"/>
      <c r="FT40" s="26"/>
      <c r="FU40" s="26"/>
      <c r="FV40" s="21"/>
      <c r="FW40" s="322"/>
      <c r="FX40" s="323"/>
      <c r="FY40" s="323"/>
      <c r="FZ40" s="323"/>
      <c r="GA40" s="323"/>
      <c r="GB40" s="323"/>
      <c r="GC40" s="323"/>
      <c r="GD40" s="323"/>
      <c r="GE40" s="323"/>
      <c r="GF40" s="324"/>
      <c r="GG40" s="11"/>
      <c r="GH40" s="17"/>
      <c r="GI40" s="17"/>
      <c r="GJ40" s="17"/>
      <c r="GK40" s="17"/>
      <c r="GL40" s="17"/>
      <c r="GM40" s="17"/>
      <c r="GN40" s="17"/>
      <c r="GO40" s="17"/>
      <c r="GP40" s="12"/>
      <c r="GQ40" s="45">
        <f>COUNTIF(EI42,"=2")</f>
        <v>0</v>
      </c>
      <c r="GR40" s="46">
        <f>COUNTIF(ES42,"=2")</f>
        <v>0</v>
      </c>
      <c r="GS40" s="46">
        <f>COUNTIF(FC42,"=2")</f>
        <v>1</v>
      </c>
      <c r="GT40" s="8">
        <f>COUNTIF(FM42,"=2")</f>
        <v>0</v>
      </c>
      <c r="GU40" s="8">
        <f>COUNTIF(GG42,"=2")</f>
        <v>0</v>
      </c>
      <c r="GV40" s="6"/>
      <c r="GW40" s="3"/>
      <c r="GX40" s="8"/>
      <c r="GY40" s="8"/>
      <c r="GZ40" s="8"/>
      <c r="HA40" s="8"/>
      <c r="HB40" s="6"/>
      <c r="HC40" s="47">
        <f>SUM(M41:N46)</f>
        <v>23</v>
      </c>
      <c r="HD40" s="47">
        <f>SUM(X41:Y46)</f>
        <v>17</v>
      </c>
      <c r="HE40" s="47">
        <f>SUM(AI41:AJ46)</f>
        <v>30</v>
      </c>
      <c r="HF40" s="2">
        <f>SUM(AT41:AU46)</f>
        <v>22</v>
      </c>
      <c r="HG40" s="2">
        <f>SUM(BP41:BQ46)</f>
        <v>24</v>
      </c>
      <c r="HH40" s="2"/>
      <c r="HI40" s="257">
        <f>HP30</f>
        <v>5</v>
      </c>
      <c r="HJ40" s="257"/>
      <c r="HL40" s="2"/>
      <c r="HM40" s="2"/>
      <c r="HN40" s="2"/>
    </row>
    <row r="41" spans="2:222" ht="9.6" customHeight="1">
      <c r="B41" s="333"/>
      <c r="C41" s="334"/>
      <c r="D41" s="38"/>
      <c r="E41" s="38"/>
      <c r="F41" s="38"/>
      <c r="G41" s="38"/>
      <c r="H41" s="38"/>
      <c r="I41" s="39"/>
      <c r="J41" s="18"/>
      <c r="K41" s="18"/>
      <c r="L41" s="20"/>
      <c r="M41" s="258">
        <f>BH9</f>
        <v>9</v>
      </c>
      <c r="N41" s="258"/>
      <c r="O41" s="251" t="s">
        <v>30</v>
      </c>
      <c r="P41" s="258">
        <f>BE9</f>
        <v>15</v>
      </c>
      <c r="Q41" s="258"/>
      <c r="R41" s="21"/>
      <c r="S41" s="18"/>
      <c r="T41" s="19"/>
      <c r="U41" s="22"/>
      <c r="V41" s="18"/>
      <c r="W41" s="20"/>
      <c r="X41" s="258">
        <f>BH17</f>
        <v>7</v>
      </c>
      <c r="Y41" s="258"/>
      <c r="Z41" s="251" t="s">
        <v>30</v>
      </c>
      <c r="AA41" s="258">
        <f>BE17</f>
        <v>15</v>
      </c>
      <c r="AB41" s="258"/>
      <c r="AC41" s="21"/>
      <c r="AD41" s="18"/>
      <c r="AE41" s="19"/>
      <c r="AF41" s="22"/>
      <c r="AG41" s="18"/>
      <c r="AH41" s="20"/>
      <c r="AI41" s="258">
        <f>BH25</f>
        <v>15</v>
      </c>
      <c r="AJ41" s="258"/>
      <c r="AK41" s="251" t="s">
        <v>30</v>
      </c>
      <c r="AL41" s="258">
        <f>BE25</f>
        <v>11</v>
      </c>
      <c r="AM41" s="258"/>
      <c r="AN41" s="21"/>
      <c r="AO41" s="18"/>
      <c r="AP41" s="19"/>
      <c r="AQ41" s="22"/>
      <c r="AR41" s="18"/>
      <c r="AS41" s="20"/>
      <c r="AT41" s="258">
        <f>BH33</f>
        <v>10</v>
      </c>
      <c r="AU41" s="258"/>
      <c r="AV41" s="251" t="s">
        <v>30</v>
      </c>
      <c r="AW41" s="258">
        <f>BE33</f>
        <v>15</v>
      </c>
      <c r="AX41" s="258"/>
      <c r="AY41" s="21"/>
      <c r="AZ41" s="18"/>
      <c r="BA41" s="19"/>
      <c r="BB41" s="316"/>
      <c r="BC41" s="317"/>
      <c r="BD41" s="317"/>
      <c r="BE41" s="317"/>
      <c r="BF41" s="317"/>
      <c r="BG41" s="317"/>
      <c r="BH41" s="317"/>
      <c r="BI41" s="317"/>
      <c r="BJ41" s="317"/>
      <c r="BK41" s="317"/>
      <c r="BL41" s="318"/>
      <c r="BM41" s="13"/>
      <c r="BN41" s="9"/>
      <c r="BO41" s="11"/>
      <c r="BP41" s="251">
        <v>13</v>
      </c>
      <c r="BQ41" s="251"/>
      <c r="BR41" s="251" t="s">
        <v>30</v>
      </c>
      <c r="BS41" s="251">
        <v>15</v>
      </c>
      <c r="BT41" s="251"/>
      <c r="BU41" s="12"/>
      <c r="BV41" s="338"/>
      <c r="BW41" s="339"/>
      <c r="BX41" s="262"/>
      <c r="BY41" s="263"/>
      <c r="BZ41" s="263"/>
      <c r="CA41" s="263"/>
      <c r="CB41" s="263"/>
      <c r="CC41" s="264"/>
      <c r="CD41" s="262"/>
      <c r="CE41" s="263"/>
      <c r="CF41" s="263"/>
      <c r="CG41" s="263"/>
      <c r="CH41" s="263"/>
      <c r="CI41" s="264"/>
      <c r="CJ41" s="262"/>
      <c r="CK41" s="265"/>
      <c r="CL41" s="265"/>
      <c r="CM41" s="265"/>
      <c r="CN41" s="265"/>
      <c r="CO41" s="264"/>
      <c r="CP41" s="266"/>
      <c r="CQ41" s="266"/>
      <c r="CR41" s="2"/>
      <c r="CS41" s="2"/>
      <c r="CT41" s="2"/>
      <c r="CU41" s="2"/>
      <c r="CV41" s="2"/>
      <c r="CW41" s="2"/>
      <c r="CX41" s="2"/>
      <c r="CY41" s="2"/>
      <c r="CZ41" s="2"/>
      <c r="DA41" s="2"/>
      <c r="EA41" s="269"/>
      <c r="EB41" s="270"/>
      <c r="EC41" s="31"/>
      <c r="ED41" s="31"/>
      <c r="EE41" s="31"/>
      <c r="EF41" s="31"/>
      <c r="EG41" s="31"/>
      <c r="EH41" s="32"/>
      <c r="EI41" s="18"/>
      <c r="EJ41" s="18"/>
      <c r="EK41" s="20"/>
      <c r="EL41" s="258" t="str">
        <f>IF(M41&gt;P41,"1",IF(M41&lt;P41,"0"))</f>
        <v>0</v>
      </c>
      <c r="EM41" s="258"/>
      <c r="EN41" s="258" t="str">
        <f>IF(M41&lt;P41,"1",IF(M41&gt;P41,"0"))</f>
        <v>1</v>
      </c>
      <c r="EO41" s="258"/>
      <c r="EP41" s="21"/>
      <c r="EQ41" s="18"/>
      <c r="ER41" s="19"/>
      <c r="ES41" s="22"/>
      <c r="ET41" s="18"/>
      <c r="EU41" s="20"/>
      <c r="EV41" s="258" t="str">
        <f>IF(X41&gt;AA41,"1",IF(X41&lt;AA41,"0"))</f>
        <v>0</v>
      </c>
      <c r="EW41" s="258"/>
      <c r="EX41" s="258" t="str">
        <f>IF(X41&lt;AA41,"1",IF(X41&gt;AA41,"0"))</f>
        <v>1</v>
      </c>
      <c r="EY41" s="258"/>
      <c r="EZ41" s="21"/>
      <c r="FA41" s="18"/>
      <c r="FB41" s="19"/>
      <c r="FC41" s="22"/>
      <c r="FD41" s="18"/>
      <c r="FE41" s="20"/>
      <c r="FF41" s="258" t="str">
        <f>IF(AI41&gt;AL41,"1",IF(AI41&lt;AL41,"0"))</f>
        <v>1</v>
      </c>
      <c r="FG41" s="258"/>
      <c r="FH41" s="258" t="str">
        <f>IF(AI41&lt;AL41,"1",IF(AI41&gt;AL41,"0"))</f>
        <v>0</v>
      </c>
      <c r="FI41" s="258"/>
      <c r="FJ41" s="21"/>
      <c r="FK41" s="18"/>
      <c r="FL41" s="19"/>
      <c r="FM41" s="22"/>
      <c r="FN41" s="18"/>
      <c r="FO41" s="20"/>
      <c r="FP41" s="258" t="str">
        <f>IF(AT41&gt;AW41,"1",IF(AT41&lt;AW41,"0"))</f>
        <v>0</v>
      </c>
      <c r="FQ41" s="258"/>
      <c r="FR41" s="258" t="str">
        <f>IF(AT41&lt;AW41,"1",IF(AT41&gt;AW41,"0"))</f>
        <v>1</v>
      </c>
      <c r="FS41" s="258"/>
      <c r="FT41" s="21"/>
      <c r="FU41" s="18"/>
      <c r="FV41" s="19"/>
      <c r="FW41" s="325"/>
      <c r="FX41" s="326"/>
      <c r="FY41" s="326"/>
      <c r="FZ41" s="326"/>
      <c r="GA41" s="326"/>
      <c r="GB41" s="326"/>
      <c r="GC41" s="326"/>
      <c r="GD41" s="326"/>
      <c r="GE41" s="326"/>
      <c r="GF41" s="327"/>
      <c r="GG41" s="13"/>
      <c r="GH41" s="9"/>
      <c r="GI41" s="11"/>
      <c r="GJ41" s="258" t="str">
        <f>IF(BP41&gt;BS41,"1",IF(BP41&lt;BS41,"0"))</f>
        <v>0</v>
      </c>
      <c r="GK41" s="258"/>
      <c r="GL41" s="258" t="str">
        <f>IF(BP41&lt;BS41,"1",IF(BP41&gt;BS41,"0"))</f>
        <v>1</v>
      </c>
      <c r="GM41" s="258"/>
      <c r="GN41" s="12"/>
      <c r="GO41" s="9"/>
      <c r="GP41" s="10"/>
      <c r="GQ41" s="4"/>
      <c r="GR41" s="5">
        <f>COUNTIF(EQ42,"=2")</f>
        <v>1</v>
      </c>
      <c r="GS41" s="5">
        <f>COUNTIF(FA42,"=2")</f>
        <v>1</v>
      </c>
      <c r="GT41" s="50">
        <f>COUNTIF(FK42,"=2")</f>
        <v>0</v>
      </c>
      <c r="GU41" s="50">
        <f>COUNTIF(FU42,"=2")</f>
        <v>1</v>
      </c>
      <c r="GV41" s="51">
        <f>COUNTIF(GO42,"=2")</f>
        <v>1</v>
      </c>
      <c r="GW41" s="4"/>
      <c r="GX41" s="5"/>
      <c r="GY41" s="5"/>
      <c r="GZ41" s="5"/>
      <c r="HA41" s="5"/>
      <c r="HB41" s="7"/>
      <c r="HC41" s="2"/>
      <c r="HD41" s="2">
        <f>SUM(P41:Q46)</f>
        <v>31</v>
      </c>
      <c r="HE41" s="2">
        <f>SUM(AA41:AB46)</f>
        <v>30</v>
      </c>
      <c r="HF41" s="47">
        <f>SUM(AL41:AM46)</f>
        <v>22</v>
      </c>
      <c r="HG41" s="47">
        <f>SUM(AW41:AX46)</f>
        <v>30</v>
      </c>
      <c r="HH41" s="47">
        <f>SUM(BS41:BT46)</f>
        <v>30</v>
      </c>
      <c r="HI41" s="257"/>
      <c r="HJ41" s="257"/>
      <c r="HL41" s="2"/>
      <c r="HM41" s="2"/>
      <c r="HN41" s="2"/>
    </row>
    <row r="42" spans="2:222" ht="9.6" customHeight="1">
      <c r="B42" s="333" t="s">
        <v>87</v>
      </c>
      <c r="C42" s="334"/>
      <c r="D42" s="334"/>
      <c r="E42" s="334"/>
      <c r="F42" s="334"/>
      <c r="G42" s="334"/>
      <c r="H42" s="334"/>
      <c r="I42" s="335"/>
      <c r="J42" s="258">
        <f>EI42</f>
        <v>0</v>
      </c>
      <c r="K42" s="253"/>
      <c r="L42" s="22"/>
      <c r="M42" s="258"/>
      <c r="N42" s="258"/>
      <c r="O42" s="251"/>
      <c r="P42" s="258"/>
      <c r="Q42" s="258"/>
      <c r="R42" s="19"/>
      <c r="S42" s="252">
        <f>EQ42</f>
        <v>2</v>
      </c>
      <c r="T42" s="253"/>
      <c r="U42" s="252">
        <f>ES42</f>
        <v>0</v>
      </c>
      <c r="V42" s="253"/>
      <c r="W42" s="22"/>
      <c r="X42" s="258"/>
      <c r="Y42" s="258"/>
      <c r="Z42" s="251"/>
      <c r="AA42" s="258"/>
      <c r="AB42" s="258"/>
      <c r="AC42" s="19"/>
      <c r="AD42" s="252">
        <f>FA42</f>
        <v>2</v>
      </c>
      <c r="AE42" s="253"/>
      <c r="AF42" s="252">
        <f>FC42</f>
        <v>2</v>
      </c>
      <c r="AG42" s="253"/>
      <c r="AH42" s="22"/>
      <c r="AI42" s="258"/>
      <c r="AJ42" s="258"/>
      <c r="AK42" s="251"/>
      <c r="AL42" s="258"/>
      <c r="AM42" s="258"/>
      <c r="AN42" s="19"/>
      <c r="AO42" s="252">
        <f>FK42</f>
        <v>0</v>
      </c>
      <c r="AP42" s="253"/>
      <c r="AQ42" s="252">
        <f>FM42</f>
        <v>0</v>
      </c>
      <c r="AR42" s="253"/>
      <c r="AS42" s="22"/>
      <c r="AT42" s="258"/>
      <c r="AU42" s="258"/>
      <c r="AV42" s="251"/>
      <c r="AW42" s="258"/>
      <c r="AX42" s="258"/>
      <c r="AY42" s="19"/>
      <c r="AZ42" s="252">
        <f>FU42</f>
        <v>2</v>
      </c>
      <c r="BA42" s="253"/>
      <c r="BB42" s="316"/>
      <c r="BC42" s="317"/>
      <c r="BD42" s="317"/>
      <c r="BE42" s="317"/>
      <c r="BF42" s="317"/>
      <c r="BG42" s="317"/>
      <c r="BH42" s="317"/>
      <c r="BI42" s="317"/>
      <c r="BJ42" s="317"/>
      <c r="BK42" s="317"/>
      <c r="BL42" s="318"/>
      <c r="BM42" s="252">
        <f>GG42</f>
        <v>0</v>
      </c>
      <c r="BN42" s="253"/>
      <c r="BO42" s="13"/>
      <c r="BP42" s="251"/>
      <c r="BQ42" s="251"/>
      <c r="BR42" s="251"/>
      <c r="BS42" s="251"/>
      <c r="BT42" s="251"/>
      <c r="BU42" s="10"/>
      <c r="BV42" s="252">
        <f>GO42</f>
        <v>2</v>
      </c>
      <c r="BW42" s="253"/>
      <c r="BX42" s="298">
        <f>GQ42</f>
        <v>1</v>
      </c>
      <c r="BY42" s="295"/>
      <c r="BZ42" s="283"/>
      <c r="CA42" s="283"/>
      <c r="CB42" s="295">
        <f>GU42</f>
        <v>4</v>
      </c>
      <c r="CC42" s="296"/>
      <c r="CD42" s="298">
        <f>GW42</f>
        <v>2</v>
      </c>
      <c r="CE42" s="295"/>
      <c r="CF42" s="283"/>
      <c r="CG42" s="283"/>
      <c r="CH42" s="295">
        <f>HA42</f>
        <v>8</v>
      </c>
      <c r="CI42" s="296"/>
      <c r="CJ42" s="297">
        <f>HC42</f>
        <v>116</v>
      </c>
      <c r="CK42" s="255"/>
      <c r="CL42" s="283"/>
      <c r="CM42" s="283"/>
      <c r="CN42" s="255">
        <f>HG42</f>
        <v>143</v>
      </c>
      <c r="CO42" s="256"/>
      <c r="CP42" s="266"/>
      <c r="CQ42" s="266"/>
      <c r="CR42" s="2"/>
      <c r="CS42" s="2"/>
      <c r="CT42" s="2"/>
      <c r="CU42" s="2"/>
      <c r="CV42" s="2"/>
      <c r="CW42" s="2"/>
      <c r="CX42" s="2"/>
      <c r="CY42" s="2"/>
      <c r="CZ42" s="2"/>
      <c r="DA42" s="2"/>
      <c r="EA42" s="301" t="str">
        <f>B42</f>
        <v>ＳＯＬＥ・Ｇ</v>
      </c>
      <c r="EB42" s="302"/>
      <c r="EC42" s="302"/>
      <c r="ED42" s="302"/>
      <c r="EE42" s="302"/>
      <c r="EF42" s="302"/>
      <c r="EG42" s="302"/>
      <c r="EH42" s="303"/>
      <c r="EI42" s="258">
        <f>EL41+EL43+EL45</f>
        <v>0</v>
      </c>
      <c r="EJ42" s="253"/>
      <c r="EK42" s="22"/>
      <c r="EL42" s="258"/>
      <c r="EM42" s="258"/>
      <c r="EN42" s="258"/>
      <c r="EO42" s="258"/>
      <c r="EP42" s="19"/>
      <c r="EQ42" s="252">
        <f>EN41+EN43+EN45</f>
        <v>2</v>
      </c>
      <c r="ER42" s="253"/>
      <c r="ES42" s="252">
        <f>EV41+EV43+EV45</f>
        <v>0</v>
      </c>
      <c r="ET42" s="253"/>
      <c r="EU42" s="22"/>
      <c r="EV42" s="258"/>
      <c r="EW42" s="258"/>
      <c r="EX42" s="258"/>
      <c r="EY42" s="258"/>
      <c r="EZ42" s="19"/>
      <c r="FA42" s="252">
        <f>EX41+EX43+EX45</f>
        <v>2</v>
      </c>
      <c r="FB42" s="253"/>
      <c r="FC42" s="252">
        <f>FF41+FF43+FF45</f>
        <v>2</v>
      </c>
      <c r="FD42" s="253"/>
      <c r="FE42" s="22"/>
      <c r="FF42" s="258"/>
      <c r="FG42" s="258"/>
      <c r="FH42" s="258"/>
      <c r="FI42" s="258"/>
      <c r="FJ42" s="19"/>
      <c r="FK42" s="252">
        <f>FH41+FH43+FH45</f>
        <v>0</v>
      </c>
      <c r="FL42" s="253"/>
      <c r="FM42" s="252">
        <f>FP41+FP43+FP45</f>
        <v>0</v>
      </c>
      <c r="FN42" s="253"/>
      <c r="FO42" s="22"/>
      <c r="FP42" s="258"/>
      <c r="FQ42" s="258"/>
      <c r="FR42" s="258"/>
      <c r="FS42" s="258"/>
      <c r="FT42" s="19"/>
      <c r="FU42" s="252">
        <f>FR41+FR43+FR45</f>
        <v>2</v>
      </c>
      <c r="FV42" s="253"/>
      <c r="FW42" s="325"/>
      <c r="FX42" s="326"/>
      <c r="FY42" s="326"/>
      <c r="FZ42" s="326"/>
      <c r="GA42" s="326"/>
      <c r="GB42" s="326"/>
      <c r="GC42" s="326"/>
      <c r="GD42" s="326"/>
      <c r="GE42" s="326"/>
      <c r="GF42" s="327"/>
      <c r="GG42" s="252">
        <f>GJ41+GJ43+GJ45</f>
        <v>0</v>
      </c>
      <c r="GH42" s="253"/>
      <c r="GI42" s="13"/>
      <c r="GJ42" s="258"/>
      <c r="GK42" s="258"/>
      <c r="GL42" s="258"/>
      <c r="GM42" s="258"/>
      <c r="GN42" s="10"/>
      <c r="GO42" s="252">
        <f>GL41+GL43+GL45</f>
        <v>2</v>
      </c>
      <c r="GP42" s="253"/>
      <c r="GQ42" s="298">
        <f>SUM(GQ40:GU40)</f>
        <v>1</v>
      </c>
      <c r="GR42" s="295"/>
      <c r="GS42" s="283"/>
      <c r="GT42" s="283"/>
      <c r="GU42" s="295">
        <f>SUM(GR41:GV41)</f>
        <v>4</v>
      </c>
      <c r="GV42" s="296"/>
      <c r="GW42" s="298">
        <f>SUM(EI42,ES42,FC42,FM42,GG42)</f>
        <v>2</v>
      </c>
      <c r="GX42" s="295"/>
      <c r="GY42" s="283"/>
      <c r="GZ42" s="283"/>
      <c r="HA42" s="295">
        <f>SUM(EQ42,FA42,FK42,FU42,GO42)</f>
        <v>8</v>
      </c>
      <c r="HB42" s="296"/>
      <c r="HC42" s="297">
        <f>SUM(HC40:HG40)</f>
        <v>116</v>
      </c>
      <c r="HD42" s="255"/>
      <c r="HE42" s="283"/>
      <c r="HF42" s="283"/>
      <c r="HG42" s="255">
        <f>SUM(HD41:HH41)</f>
        <v>143</v>
      </c>
      <c r="HH42" s="256"/>
      <c r="HI42" s="257"/>
      <c r="HJ42" s="257"/>
      <c r="HL42" s="2"/>
      <c r="HM42" s="2"/>
      <c r="HN42" s="2"/>
    </row>
    <row r="43" spans="2:222" ht="9.6" customHeight="1">
      <c r="B43" s="333"/>
      <c r="C43" s="334"/>
      <c r="D43" s="334"/>
      <c r="E43" s="334"/>
      <c r="F43" s="334"/>
      <c r="G43" s="334"/>
      <c r="H43" s="334"/>
      <c r="I43" s="335"/>
      <c r="J43" s="258"/>
      <c r="K43" s="253"/>
      <c r="L43" s="22"/>
      <c r="M43" s="258">
        <f>BH11</f>
        <v>14</v>
      </c>
      <c r="N43" s="258"/>
      <c r="O43" s="251" t="s">
        <v>30</v>
      </c>
      <c r="P43" s="258">
        <f>BE11</f>
        <v>16</v>
      </c>
      <c r="Q43" s="258"/>
      <c r="R43" s="19"/>
      <c r="S43" s="252"/>
      <c r="T43" s="253"/>
      <c r="U43" s="252"/>
      <c r="V43" s="253"/>
      <c r="W43" s="22"/>
      <c r="X43" s="258">
        <f>BH19</f>
        <v>10</v>
      </c>
      <c r="Y43" s="258"/>
      <c r="Z43" s="251" t="s">
        <v>30</v>
      </c>
      <c r="AA43" s="258">
        <f>BE19</f>
        <v>15</v>
      </c>
      <c r="AB43" s="258"/>
      <c r="AC43" s="19"/>
      <c r="AD43" s="252"/>
      <c r="AE43" s="253"/>
      <c r="AF43" s="252"/>
      <c r="AG43" s="253"/>
      <c r="AH43" s="22"/>
      <c r="AI43" s="258">
        <f>BH27</f>
        <v>15</v>
      </c>
      <c r="AJ43" s="258"/>
      <c r="AK43" s="251" t="s">
        <v>30</v>
      </c>
      <c r="AL43" s="258">
        <f>BE27</f>
        <v>11</v>
      </c>
      <c r="AM43" s="258"/>
      <c r="AN43" s="19"/>
      <c r="AO43" s="252"/>
      <c r="AP43" s="253"/>
      <c r="AQ43" s="252"/>
      <c r="AR43" s="253"/>
      <c r="AS43" s="22"/>
      <c r="AT43" s="258">
        <f>BH35</f>
        <v>12</v>
      </c>
      <c r="AU43" s="258"/>
      <c r="AV43" s="251" t="s">
        <v>30</v>
      </c>
      <c r="AW43" s="258">
        <f>BE35</f>
        <v>15</v>
      </c>
      <c r="AX43" s="258"/>
      <c r="AY43" s="19"/>
      <c r="AZ43" s="252"/>
      <c r="BA43" s="253"/>
      <c r="BB43" s="316"/>
      <c r="BC43" s="317"/>
      <c r="BD43" s="317"/>
      <c r="BE43" s="317"/>
      <c r="BF43" s="317"/>
      <c r="BG43" s="317"/>
      <c r="BH43" s="317"/>
      <c r="BI43" s="317"/>
      <c r="BJ43" s="317"/>
      <c r="BK43" s="317"/>
      <c r="BL43" s="318"/>
      <c r="BM43" s="252"/>
      <c r="BN43" s="253"/>
      <c r="BO43" s="13"/>
      <c r="BP43" s="251">
        <v>11</v>
      </c>
      <c r="BQ43" s="251"/>
      <c r="BR43" s="251" t="s">
        <v>30</v>
      </c>
      <c r="BS43" s="251">
        <v>15</v>
      </c>
      <c r="BT43" s="251"/>
      <c r="BU43" s="10"/>
      <c r="BV43" s="252"/>
      <c r="BW43" s="253"/>
      <c r="BX43" s="298"/>
      <c r="BY43" s="295"/>
      <c r="BZ43" s="283"/>
      <c r="CA43" s="283"/>
      <c r="CB43" s="295"/>
      <c r="CC43" s="296"/>
      <c r="CD43" s="298"/>
      <c r="CE43" s="295"/>
      <c r="CF43" s="283"/>
      <c r="CG43" s="283"/>
      <c r="CH43" s="295"/>
      <c r="CI43" s="296"/>
      <c r="CJ43" s="297"/>
      <c r="CK43" s="255"/>
      <c r="CL43" s="283"/>
      <c r="CM43" s="283"/>
      <c r="CN43" s="255"/>
      <c r="CO43" s="256"/>
      <c r="CP43" s="266"/>
      <c r="CQ43" s="266"/>
      <c r="CR43" s="2"/>
      <c r="CS43" s="2"/>
      <c r="CT43" s="2"/>
      <c r="CU43" s="2"/>
      <c r="CV43" s="2"/>
      <c r="CW43" s="2"/>
      <c r="CX43" s="2"/>
      <c r="CY43" s="2"/>
      <c r="CZ43" s="2"/>
      <c r="DA43" s="2"/>
      <c r="EA43" s="301"/>
      <c r="EB43" s="302"/>
      <c r="EC43" s="302"/>
      <c r="ED43" s="302"/>
      <c r="EE43" s="302"/>
      <c r="EF43" s="302"/>
      <c r="EG43" s="302"/>
      <c r="EH43" s="303"/>
      <c r="EI43" s="258"/>
      <c r="EJ43" s="253"/>
      <c r="EK43" s="22"/>
      <c r="EL43" s="258" t="str">
        <f>IF(M43&gt;P43,"1",IF(M43&lt;P43,"0"))</f>
        <v>0</v>
      </c>
      <c r="EM43" s="258"/>
      <c r="EN43" s="258" t="str">
        <f>IF(M43&lt;P43,"1",IF(M43&gt;P43,"0"))</f>
        <v>1</v>
      </c>
      <c r="EO43" s="258"/>
      <c r="EP43" s="19"/>
      <c r="EQ43" s="252"/>
      <c r="ER43" s="253"/>
      <c r="ES43" s="252"/>
      <c r="ET43" s="253"/>
      <c r="EU43" s="22"/>
      <c r="EV43" s="258" t="str">
        <f>IF(X43&gt;AA43,"1",IF(X43&lt;AA43,"0"))</f>
        <v>0</v>
      </c>
      <c r="EW43" s="258"/>
      <c r="EX43" s="258" t="str">
        <f>IF(X43&lt;AA43,"1",IF(X43&gt;AA43,"0"))</f>
        <v>1</v>
      </c>
      <c r="EY43" s="258"/>
      <c r="EZ43" s="19"/>
      <c r="FA43" s="252"/>
      <c r="FB43" s="253"/>
      <c r="FC43" s="252"/>
      <c r="FD43" s="253"/>
      <c r="FE43" s="22"/>
      <c r="FF43" s="258" t="str">
        <f>IF(AI43&gt;AL43,"1",IF(AI43&lt;AL43,"0"))</f>
        <v>1</v>
      </c>
      <c r="FG43" s="258"/>
      <c r="FH43" s="258" t="str">
        <f>IF(AI43&lt;AL43,"1",IF(AI43&gt;AL43,"0"))</f>
        <v>0</v>
      </c>
      <c r="FI43" s="258"/>
      <c r="FJ43" s="19"/>
      <c r="FK43" s="252"/>
      <c r="FL43" s="253"/>
      <c r="FM43" s="252"/>
      <c r="FN43" s="253"/>
      <c r="FO43" s="22"/>
      <c r="FP43" s="258" t="str">
        <f>IF(AT43&gt;AW43,"1",IF(AT43&lt;AW43,"0"))</f>
        <v>0</v>
      </c>
      <c r="FQ43" s="258"/>
      <c r="FR43" s="258" t="str">
        <f>IF(AT43&lt;AW43,"1",IF(AT43&gt;AW43,"0"))</f>
        <v>1</v>
      </c>
      <c r="FS43" s="258"/>
      <c r="FT43" s="19"/>
      <c r="FU43" s="252"/>
      <c r="FV43" s="253"/>
      <c r="FW43" s="325"/>
      <c r="FX43" s="326"/>
      <c r="FY43" s="326"/>
      <c r="FZ43" s="326"/>
      <c r="GA43" s="326"/>
      <c r="GB43" s="326"/>
      <c r="GC43" s="326"/>
      <c r="GD43" s="326"/>
      <c r="GE43" s="326"/>
      <c r="GF43" s="327"/>
      <c r="GG43" s="252"/>
      <c r="GH43" s="253"/>
      <c r="GI43" s="13"/>
      <c r="GJ43" s="258" t="str">
        <f>IF(BP43&gt;BS43,"1",IF(BP43&lt;BS43,"0"))</f>
        <v>0</v>
      </c>
      <c r="GK43" s="258"/>
      <c r="GL43" s="258" t="str">
        <f>IF(BP43&lt;BS43,"1",IF(BP43&gt;BS43,"0"))</f>
        <v>1</v>
      </c>
      <c r="GM43" s="258"/>
      <c r="GN43" s="10"/>
      <c r="GO43" s="252"/>
      <c r="GP43" s="253"/>
      <c r="GQ43" s="298"/>
      <c r="GR43" s="295"/>
      <c r="GS43" s="283"/>
      <c r="GT43" s="283"/>
      <c r="GU43" s="295"/>
      <c r="GV43" s="296"/>
      <c r="GW43" s="298"/>
      <c r="GX43" s="295"/>
      <c r="GY43" s="283"/>
      <c r="GZ43" s="283"/>
      <c r="HA43" s="295"/>
      <c r="HB43" s="296"/>
      <c r="HC43" s="297"/>
      <c r="HD43" s="255"/>
      <c r="HE43" s="283"/>
      <c r="HF43" s="283"/>
      <c r="HG43" s="255"/>
      <c r="HH43" s="256"/>
      <c r="HI43" s="257"/>
      <c r="HJ43" s="257"/>
      <c r="HL43" s="2"/>
      <c r="HM43" s="2"/>
      <c r="HN43" s="2"/>
    </row>
    <row r="44" spans="2:222" ht="9.6" customHeight="1">
      <c r="B44" s="333"/>
      <c r="C44" s="334"/>
      <c r="D44" s="334"/>
      <c r="E44" s="334"/>
      <c r="F44" s="334"/>
      <c r="G44" s="334"/>
      <c r="H44" s="334"/>
      <c r="I44" s="335"/>
      <c r="J44" s="258"/>
      <c r="K44" s="253"/>
      <c r="L44" s="22"/>
      <c r="M44" s="258"/>
      <c r="N44" s="258"/>
      <c r="O44" s="251"/>
      <c r="P44" s="258"/>
      <c r="Q44" s="258"/>
      <c r="R44" s="19"/>
      <c r="S44" s="252"/>
      <c r="T44" s="253"/>
      <c r="U44" s="252"/>
      <c r="V44" s="253"/>
      <c r="W44" s="22"/>
      <c r="X44" s="258"/>
      <c r="Y44" s="258"/>
      <c r="Z44" s="251"/>
      <c r="AA44" s="258"/>
      <c r="AB44" s="258"/>
      <c r="AC44" s="19"/>
      <c r="AD44" s="252"/>
      <c r="AE44" s="253"/>
      <c r="AF44" s="252"/>
      <c r="AG44" s="253"/>
      <c r="AH44" s="22"/>
      <c r="AI44" s="258"/>
      <c r="AJ44" s="258"/>
      <c r="AK44" s="251"/>
      <c r="AL44" s="258"/>
      <c r="AM44" s="258"/>
      <c r="AN44" s="19"/>
      <c r="AO44" s="252"/>
      <c r="AP44" s="253"/>
      <c r="AQ44" s="252"/>
      <c r="AR44" s="253"/>
      <c r="AS44" s="22"/>
      <c r="AT44" s="258"/>
      <c r="AU44" s="258"/>
      <c r="AV44" s="251"/>
      <c r="AW44" s="258"/>
      <c r="AX44" s="258"/>
      <c r="AY44" s="19"/>
      <c r="AZ44" s="252"/>
      <c r="BA44" s="253"/>
      <c r="BB44" s="316"/>
      <c r="BC44" s="317"/>
      <c r="BD44" s="317"/>
      <c r="BE44" s="317"/>
      <c r="BF44" s="317"/>
      <c r="BG44" s="317"/>
      <c r="BH44" s="317"/>
      <c r="BI44" s="317"/>
      <c r="BJ44" s="317"/>
      <c r="BK44" s="317"/>
      <c r="BL44" s="318"/>
      <c r="BM44" s="252"/>
      <c r="BN44" s="253"/>
      <c r="BO44" s="13"/>
      <c r="BP44" s="251"/>
      <c r="BQ44" s="251"/>
      <c r="BR44" s="251"/>
      <c r="BS44" s="251"/>
      <c r="BT44" s="251"/>
      <c r="BU44" s="10"/>
      <c r="BV44" s="252"/>
      <c r="BW44" s="253"/>
      <c r="BX44" s="262"/>
      <c r="BY44" s="263"/>
      <c r="BZ44" s="263"/>
      <c r="CA44" s="263"/>
      <c r="CB44" s="263"/>
      <c r="CC44" s="264"/>
      <c r="CD44" s="262"/>
      <c r="CE44" s="263"/>
      <c r="CF44" s="263"/>
      <c r="CG44" s="263"/>
      <c r="CH44" s="263"/>
      <c r="CI44" s="264"/>
      <c r="CJ44" s="262"/>
      <c r="CK44" s="265"/>
      <c r="CL44" s="265"/>
      <c r="CM44" s="265"/>
      <c r="CN44" s="265"/>
      <c r="CO44" s="264"/>
      <c r="CP44" s="266"/>
      <c r="CQ44" s="266"/>
      <c r="CR44" s="2"/>
      <c r="CS44" s="2"/>
      <c r="CT44" s="2"/>
      <c r="CU44" s="2"/>
      <c r="CV44" s="2"/>
      <c r="CW44" s="2"/>
      <c r="CX44" s="2"/>
      <c r="CY44" s="2"/>
      <c r="CZ44" s="2"/>
      <c r="DA44" s="2"/>
      <c r="EA44" s="301"/>
      <c r="EB44" s="302"/>
      <c r="EC44" s="302"/>
      <c r="ED44" s="302"/>
      <c r="EE44" s="302"/>
      <c r="EF44" s="302"/>
      <c r="EG44" s="302"/>
      <c r="EH44" s="303"/>
      <c r="EI44" s="258"/>
      <c r="EJ44" s="253"/>
      <c r="EK44" s="22"/>
      <c r="EL44" s="258"/>
      <c r="EM44" s="258"/>
      <c r="EN44" s="258"/>
      <c r="EO44" s="258"/>
      <c r="EP44" s="19"/>
      <c r="EQ44" s="252"/>
      <c r="ER44" s="253"/>
      <c r="ES44" s="252"/>
      <c r="ET44" s="253"/>
      <c r="EU44" s="22"/>
      <c r="EV44" s="258"/>
      <c r="EW44" s="258"/>
      <c r="EX44" s="258"/>
      <c r="EY44" s="258"/>
      <c r="EZ44" s="19"/>
      <c r="FA44" s="252"/>
      <c r="FB44" s="253"/>
      <c r="FC44" s="252"/>
      <c r="FD44" s="253"/>
      <c r="FE44" s="22"/>
      <c r="FF44" s="258"/>
      <c r="FG44" s="258"/>
      <c r="FH44" s="258"/>
      <c r="FI44" s="258"/>
      <c r="FJ44" s="19"/>
      <c r="FK44" s="252"/>
      <c r="FL44" s="253"/>
      <c r="FM44" s="252"/>
      <c r="FN44" s="253"/>
      <c r="FO44" s="22"/>
      <c r="FP44" s="258"/>
      <c r="FQ44" s="258"/>
      <c r="FR44" s="258"/>
      <c r="FS44" s="258"/>
      <c r="FT44" s="19"/>
      <c r="FU44" s="252"/>
      <c r="FV44" s="253"/>
      <c r="FW44" s="325"/>
      <c r="FX44" s="326"/>
      <c r="FY44" s="326"/>
      <c r="FZ44" s="326"/>
      <c r="GA44" s="326"/>
      <c r="GB44" s="326"/>
      <c r="GC44" s="326"/>
      <c r="GD44" s="326"/>
      <c r="GE44" s="326"/>
      <c r="GF44" s="327"/>
      <c r="GG44" s="252"/>
      <c r="GH44" s="253"/>
      <c r="GI44" s="13"/>
      <c r="GJ44" s="258"/>
      <c r="GK44" s="258"/>
      <c r="GL44" s="258"/>
      <c r="GM44" s="258"/>
      <c r="GN44" s="10"/>
      <c r="GO44" s="252"/>
      <c r="GP44" s="253"/>
      <c r="GQ44" s="4"/>
      <c r="GR44" s="5"/>
      <c r="GS44" s="5"/>
      <c r="GT44" s="5"/>
      <c r="GU44" s="5"/>
      <c r="GV44" s="7"/>
      <c r="GW44" s="4"/>
      <c r="GX44" s="5"/>
      <c r="GY44" s="5"/>
      <c r="GZ44" s="5"/>
      <c r="HA44" s="5"/>
      <c r="HB44" s="7"/>
      <c r="HC44" s="2"/>
      <c r="HD44" s="2"/>
      <c r="HE44" s="2"/>
      <c r="HF44" s="2"/>
      <c r="HG44" s="2"/>
      <c r="HH44" s="2"/>
      <c r="HI44" s="257"/>
      <c r="HJ44" s="257"/>
      <c r="HL44" s="2"/>
      <c r="HM44" s="2"/>
      <c r="HN44" s="2"/>
    </row>
    <row r="45" spans="2:222" ht="9.6" customHeight="1">
      <c r="B45" s="333"/>
      <c r="C45" s="334"/>
      <c r="D45" s="334"/>
      <c r="E45" s="334"/>
      <c r="F45" s="334"/>
      <c r="G45" s="334"/>
      <c r="H45" s="334"/>
      <c r="I45" s="335"/>
      <c r="J45" s="258"/>
      <c r="K45" s="253"/>
      <c r="L45" s="22"/>
      <c r="M45" s="258">
        <f>BH13</f>
        <v>0</v>
      </c>
      <c r="N45" s="258"/>
      <c r="O45" s="251" t="s">
        <v>30</v>
      </c>
      <c r="P45" s="258">
        <f>BE13</f>
        <v>0</v>
      </c>
      <c r="Q45" s="258"/>
      <c r="R45" s="19"/>
      <c r="S45" s="252"/>
      <c r="T45" s="253"/>
      <c r="U45" s="252"/>
      <c r="V45" s="253"/>
      <c r="W45" s="22"/>
      <c r="X45" s="258">
        <f>BH21</f>
        <v>0</v>
      </c>
      <c r="Y45" s="258"/>
      <c r="Z45" s="251" t="s">
        <v>30</v>
      </c>
      <c r="AA45" s="258">
        <f>BE21</f>
        <v>0</v>
      </c>
      <c r="AB45" s="258"/>
      <c r="AC45" s="19"/>
      <c r="AD45" s="252"/>
      <c r="AE45" s="253"/>
      <c r="AF45" s="252"/>
      <c r="AG45" s="253"/>
      <c r="AH45" s="22"/>
      <c r="AI45" s="258">
        <f>BH29</f>
        <v>0</v>
      </c>
      <c r="AJ45" s="258"/>
      <c r="AK45" s="251" t="s">
        <v>30</v>
      </c>
      <c r="AL45" s="258">
        <f>BE29</f>
        <v>0</v>
      </c>
      <c r="AM45" s="258"/>
      <c r="AN45" s="19"/>
      <c r="AO45" s="252"/>
      <c r="AP45" s="253"/>
      <c r="AQ45" s="252"/>
      <c r="AR45" s="253"/>
      <c r="AS45" s="22"/>
      <c r="AT45" s="258">
        <f>BH37</f>
        <v>0</v>
      </c>
      <c r="AU45" s="258"/>
      <c r="AV45" s="251" t="s">
        <v>30</v>
      </c>
      <c r="AW45" s="258">
        <f>BE37</f>
        <v>0</v>
      </c>
      <c r="AX45" s="258"/>
      <c r="AY45" s="19"/>
      <c r="AZ45" s="252"/>
      <c r="BA45" s="253"/>
      <c r="BB45" s="316"/>
      <c r="BC45" s="317"/>
      <c r="BD45" s="317"/>
      <c r="BE45" s="317"/>
      <c r="BF45" s="317"/>
      <c r="BG45" s="317"/>
      <c r="BH45" s="317"/>
      <c r="BI45" s="317"/>
      <c r="BJ45" s="317"/>
      <c r="BK45" s="317"/>
      <c r="BL45" s="318"/>
      <c r="BM45" s="252"/>
      <c r="BN45" s="253"/>
      <c r="BO45" s="13"/>
      <c r="BP45" s="251"/>
      <c r="BQ45" s="251"/>
      <c r="BR45" s="251" t="s">
        <v>30</v>
      </c>
      <c r="BS45" s="251"/>
      <c r="BT45" s="251"/>
      <c r="BU45" s="10"/>
      <c r="BV45" s="252"/>
      <c r="BW45" s="253"/>
      <c r="BX45" s="310"/>
      <c r="BY45" s="311"/>
      <c r="BZ45" s="311"/>
      <c r="CA45" s="311"/>
      <c r="CB45" s="311"/>
      <c r="CC45" s="312"/>
      <c r="CD45" s="310"/>
      <c r="CE45" s="311"/>
      <c r="CF45" s="311"/>
      <c r="CG45" s="311"/>
      <c r="CH45" s="311"/>
      <c r="CI45" s="312"/>
      <c r="CJ45" s="310"/>
      <c r="CK45" s="311"/>
      <c r="CL45" s="311"/>
      <c r="CM45" s="311"/>
      <c r="CN45" s="311"/>
      <c r="CO45" s="312"/>
      <c r="CP45" s="266"/>
      <c r="CQ45" s="266"/>
      <c r="CR45" s="2"/>
      <c r="CS45" s="2"/>
      <c r="CT45" s="2"/>
      <c r="CU45" s="2"/>
      <c r="CV45" s="2"/>
      <c r="CW45" s="2"/>
      <c r="CX45" s="2"/>
      <c r="CY45" s="2"/>
      <c r="CZ45" s="2"/>
      <c r="DA45" s="2"/>
      <c r="EA45" s="301"/>
      <c r="EB45" s="302"/>
      <c r="EC45" s="302"/>
      <c r="ED45" s="302"/>
      <c r="EE45" s="302"/>
      <c r="EF45" s="302"/>
      <c r="EG45" s="302"/>
      <c r="EH45" s="303"/>
      <c r="EI45" s="258"/>
      <c r="EJ45" s="253"/>
      <c r="EK45" s="22"/>
      <c r="EL45" s="258" t="b">
        <f>IF(M45&gt;P45,"1",IF(M45&lt;P45,"0"))</f>
        <v>0</v>
      </c>
      <c r="EM45" s="258"/>
      <c r="EN45" s="258" t="b">
        <f>IF(M45&lt;P45,"1",IF(M45&gt;P45,"0"))</f>
        <v>0</v>
      </c>
      <c r="EO45" s="258"/>
      <c r="EP45" s="19"/>
      <c r="EQ45" s="252"/>
      <c r="ER45" s="253"/>
      <c r="ES45" s="252"/>
      <c r="ET45" s="253"/>
      <c r="EU45" s="22"/>
      <c r="EV45" s="258" t="b">
        <f>IF(X45&gt;AA45,"1",IF(X45&lt;AA45,"0"))</f>
        <v>0</v>
      </c>
      <c r="EW45" s="258"/>
      <c r="EX45" s="258" t="b">
        <f>IF(X45&lt;AA45,"1",IF(X45&gt;AA45,"0"))</f>
        <v>0</v>
      </c>
      <c r="EY45" s="258"/>
      <c r="EZ45" s="19"/>
      <c r="FA45" s="252"/>
      <c r="FB45" s="253"/>
      <c r="FC45" s="252"/>
      <c r="FD45" s="253"/>
      <c r="FE45" s="22"/>
      <c r="FF45" s="258" t="b">
        <f>IF(AI45&gt;AL45,"1",IF(AI45&lt;AL45,"0"))</f>
        <v>0</v>
      </c>
      <c r="FG45" s="258"/>
      <c r="FH45" s="258" t="b">
        <f>IF(AI45&lt;AL45,"1",IF(AI45&gt;AL45,"0"))</f>
        <v>0</v>
      </c>
      <c r="FI45" s="258"/>
      <c r="FJ45" s="19"/>
      <c r="FK45" s="252"/>
      <c r="FL45" s="253"/>
      <c r="FM45" s="252"/>
      <c r="FN45" s="253"/>
      <c r="FO45" s="22"/>
      <c r="FP45" s="258" t="b">
        <f>IF(AT45&gt;AW45,"1",IF(AT45&lt;AW45,"0"))</f>
        <v>0</v>
      </c>
      <c r="FQ45" s="258"/>
      <c r="FR45" s="258" t="b">
        <f>IF(AT45&lt;AW45,"1",IF(AT45&gt;AW45,"0"))</f>
        <v>0</v>
      </c>
      <c r="FS45" s="258"/>
      <c r="FT45" s="19"/>
      <c r="FU45" s="252"/>
      <c r="FV45" s="253"/>
      <c r="FW45" s="325"/>
      <c r="FX45" s="326"/>
      <c r="FY45" s="326"/>
      <c r="FZ45" s="326"/>
      <c r="GA45" s="326"/>
      <c r="GB45" s="326"/>
      <c r="GC45" s="326"/>
      <c r="GD45" s="326"/>
      <c r="GE45" s="326"/>
      <c r="GF45" s="327"/>
      <c r="GG45" s="252"/>
      <c r="GH45" s="253"/>
      <c r="GI45" s="13"/>
      <c r="GJ45" s="258" t="b">
        <f>IF(BP45&gt;BS45,"1",IF(BP45&lt;BS45,"0"))</f>
        <v>0</v>
      </c>
      <c r="GK45" s="258"/>
      <c r="GL45" s="258" t="b">
        <f>IF(BP45&lt;BS45,"1",IF(BP45&gt;BS45,"0"))</f>
        <v>0</v>
      </c>
      <c r="GM45" s="258"/>
      <c r="GN45" s="10"/>
      <c r="GO45" s="252"/>
      <c r="GP45" s="253"/>
      <c r="GQ45" s="4"/>
      <c r="GR45" s="5"/>
      <c r="GS45" s="5"/>
      <c r="GT45" s="5"/>
      <c r="GU45" s="5"/>
      <c r="GV45" s="7"/>
      <c r="GW45" s="4"/>
      <c r="GX45" s="5"/>
      <c r="GY45" s="5"/>
      <c r="GZ45" s="5"/>
      <c r="HA45" s="5"/>
      <c r="HB45" s="7"/>
      <c r="HC45" s="2"/>
      <c r="HD45" s="2"/>
      <c r="HE45" s="2"/>
      <c r="HF45" s="2"/>
      <c r="HG45" s="2"/>
      <c r="HH45" s="2"/>
      <c r="HI45" s="257"/>
      <c r="HJ45" s="257"/>
      <c r="HL45" s="2"/>
      <c r="HM45" s="2"/>
      <c r="HN45" s="2"/>
    </row>
    <row r="46" spans="2:222" ht="9.6" customHeight="1">
      <c r="B46" s="40"/>
      <c r="C46" s="38"/>
      <c r="D46" s="38"/>
      <c r="E46" s="38"/>
      <c r="F46" s="38"/>
      <c r="G46" s="38"/>
      <c r="H46" s="38"/>
      <c r="I46" s="39"/>
      <c r="J46" s="18"/>
      <c r="K46" s="18"/>
      <c r="L46" s="23"/>
      <c r="M46" s="258"/>
      <c r="N46" s="258"/>
      <c r="O46" s="251"/>
      <c r="P46" s="258"/>
      <c r="Q46" s="258"/>
      <c r="R46" s="24"/>
      <c r="S46" s="18"/>
      <c r="T46" s="19"/>
      <c r="U46" s="22"/>
      <c r="V46" s="18"/>
      <c r="W46" s="23"/>
      <c r="X46" s="258"/>
      <c r="Y46" s="258"/>
      <c r="Z46" s="251"/>
      <c r="AA46" s="258"/>
      <c r="AB46" s="258"/>
      <c r="AC46" s="24"/>
      <c r="AD46" s="18"/>
      <c r="AE46" s="19"/>
      <c r="AF46" s="22"/>
      <c r="AG46" s="18"/>
      <c r="AH46" s="23"/>
      <c r="AI46" s="258"/>
      <c r="AJ46" s="258"/>
      <c r="AK46" s="251"/>
      <c r="AL46" s="258"/>
      <c r="AM46" s="258"/>
      <c r="AN46" s="24"/>
      <c r="AO46" s="18"/>
      <c r="AP46" s="19"/>
      <c r="AQ46" s="22"/>
      <c r="AR46" s="18"/>
      <c r="AS46" s="23"/>
      <c r="AT46" s="258"/>
      <c r="AU46" s="258"/>
      <c r="AV46" s="251"/>
      <c r="AW46" s="258"/>
      <c r="AX46" s="258"/>
      <c r="AY46" s="24"/>
      <c r="AZ46" s="18"/>
      <c r="BA46" s="19"/>
      <c r="BB46" s="316"/>
      <c r="BC46" s="317"/>
      <c r="BD46" s="317"/>
      <c r="BE46" s="317"/>
      <c r="BF46" s="317"/>
      <c r="BG46" s="317"/>
      <c r="BH46" s="317"/>
      <c r="BI46" s="317"/>
      <c r="BJ46" s="317"/>
      <c r="BK46" s="317"/>
      <c r="BL46" s="318"/>
      <c r="BM46" s="13"/>
      <c r="BN46" s="9"/>
      <c r="BO46" s="14"/>
      <c r="BP46" s="251"/>
      <c r="BQ46" s="251"/>
      <c r="BR46" s="251"/>
      <c r="BS46" s="251"/>
      <c r="BT46" s="251"/>
      <c r="BU46" s="15"/>
      <c r="BV46" s="9"/>
      <c r="BW46" s="10"/>
      <c r="BX46" s="271"/>
      <c r="BY46" s="272"/>
      <c r="BZ46" s="272"/>
      <c r="CA46" s="272"/>
      <c r="CB46" s="272"/>
      <c r="CC46" s="273"/>
      <c r="CD46" s="277">
        <f>GW46</f>
        <v>0.25</v>
      </c>
      <c r="CE46" s="278"/>
      <c r="CF46" s="278"/>
      <c r="CG46" s="278"/>
      <c r="CH46" s="278"/>
      <c r="CI46" s="279"/>
      <c r="CJ46" s="289">
        <f>HC46</f>
        <v>0.81118881118881114</v>
      </c>
      <c r="CK46" s="272"/>
      <c r="CL46" s="272"/>
      <c r="CM46" s="272"/>
      <c r="CN46" s="272"/>
      <c r="CO46" s="273"/>
      <c r="CP46" s="266"/>
      <c r="CQ46" s="266"/>
      <c r="CR46" s="2"/>
      <c r="CS46" s="2"/>
      <c r="CT46" s="2"/>
      <c r="CU46" s="2"/>
      <c r="CV46" s="2"/>
      <c r="CW46" s="2"/>
      <c r="CX46" s="2"/>
      <c r="CY46" s="2"/>
      <c r="CZ46" s="2"/>
      <c r="DA46" s="2"/>
      <c r="EA46" s="30"/>
      <c r="EB46" s="31"/>
      <c r="EC46" s="31"/>
      <c r="ED46" s="31"/>
      <c r="EE46" s="31"/>
      <c r="EF46" s="31"/>
      <c r="EG46" s="31"/>
      <c r="EH46" s="32"/>
      <c r="EI46" s="18"/>
      <c r="EJ46" s="18"/>
      <c r="EK46" s="23"/>
      <c r="EL46" s="258"/>
      <c r="EM46" s="258"/>
      <c r="EN46" s="258"/>
      <c r="EO46" s="258"/>
      <c r="EP46" s="24"/>
      <c r="EQ46" s="18"/>
      <c r="ER46" s="19"/>
      <c r="ES46" s="22"/>
      <c r="ET46" s="18"/>
      <c r="EU46" s="23"/>
      <c r="EV46" s="258"/>
      <c r="EW46" s="258"/>
      <c r="EX46" s="258"/>
      <c r="EY46" s="258"/>
      <c r="EZ46" s="24"/>
      <c r="FA46" s="18"/>
      <c r="FB46" s="19"/>
      <c r="FC46" s="22"/>
      <c r="FD46" s="18"/>
      <c r="FE46" s="23"/>
      <c r="FF46" s="258"/>
      <c r="FG46" s="258"/>
      <c r="FH46" s="258"/>
      <c r="FI46" s="258"/>
      <c r="FJ46" s="24"/>
      <c r="FK46" s="18"/>
      <c r="FL46" s="19"/>
      <c r="FM46" s="22"/>
      <c r="FN46" s="18"/>
      <c r="FO46" s="23"/>
      <c r="FP46" s="258"/>
      <c r="FQ46" s="258"/>
      <c r="FR46" s="258"/>
      <c r="FS46" s="258"/>
      <c r="FT46" s="24"/>
      <c r="FU46" s="18"/>
      <c r="FV46" s="19"/>
      <c r="FW46" s="325"/>
      <c r="FX46" s="326"/>
      <c r="FY46" s="326"/>
      <c r="FZ46" s="326"/>
      <c r="GA46" s="326"/>
      <c r="GB46" s="326"/>
      <c r="GC46" s="326"/>
      <c r="GD46" s="326"/>
      <c r="GE46" s="326"/>
      <c r="GF46" s="327"/>
      <c r="GG46" s="13"/>
      <c r="GH46" s="9"/>
      <c r="GI46" s="14"/>
      <c r="GJ46" s="258"/>
      <c r="GK46" s="258"/>
      <c r="GL46" s="258"/>
      <c r="GM46" s="258"/>
      <c r="GN46" s="15"/>
      <c r="GO46" s="9"/>
      <c r="GP46" s="10"/>
      <c r="GQ46" s="271">
        <f>IF(GU42=0,GQ42,GQ42/GU42)</f>
        <v>0.25</v>
      </c>
      <c r="GR46" s="284"/>
      <c r="GS46" s="284"/>
      <c r="GT46" s="284"/>
      <c r="GU46" s="284"/>
      <c r="GV46" s="285"/>
      <c r="GW46" s="271">
        <f>HR18</f>
        <v>0.25</v>
      </c>
      <c r="GX46" s="284"/>
      <c r="GY46" s="284"/>
      <c r="GZ46" s="284"/>
      <c r="HA46" s="284"/>
      <c r="HB46" s="285"/>
      <c r="HC46" s="289">
        <f>HC42/HG42</f>
        <v>0.81118881118881114</v>
      </c>
      <c r="HD46" s="290"/>
      <c r="HE46" s="290"/>
      <c r="HF46" s="290"/>
      <c r="HG46" s="290"/>
      <c r="HH46" s="291"/>
      <c r="HI46" s="257"/>
      <c r="HJ46" s="257"/>
      <c r="HL46" s="2"/>
      <c r="HM46" s="2"/>
      <c r="HN46" s="2"/>
    </row>
    <row r="47" spans="2:222" ht="9.6" customHeight="1">
      <c r="B47" s="41"/>
      <c r="C47" s="42"/>
      <c r="D47" s="42"/>
      <c r="E47" s="42"/>
      <c r="F47" s="42"/>
      <c r="G47" s="42"/>
      <c r="H47" s="42"/>
      <c r="I47" s="43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4"/>
      <c r="U47" s="23"/>
      <c r="V47" s="25"/>
      <c r="W47" s="25"/>
      <c r="X47" s="25"/>
      <c r="Y47" s="25"/>
      <c r="Z47" s="25"/>
      <c r="AA47" s="25"/>
      <c r="AB47" s="25"/>
      <c r="AC47" s="25"/>
      <c r="AD47" s="25"/>
      <c r="AE47" s="24"/>
      <c r="AF47" s="23"/>
      <c r="AG47" s="25"/>
      <c r="AH47" s="25"/>
      <c r="AI47" s="25"/>
      <c r="AJ47" s="25"/>
      <c r="AK47" s="25"/>
      <c r="AL47" s="25"/>
      <c r="AM47" s="25"/>
      <c r="AN47" s="25"/>
      <c r="AO47" s="25"/>
      <c r="AP47" s="24"/>
      <c r="AQ47" s="23"/>
      <c r="AR47" s="25"/>
      <c r="AS47" s="25"/>
      <c r="AT47" s="25"/>
      <c r="AU47" s="25"/>
      <c r="AV47" s="25"/>
      <c r="AW47" s="25"/>
      <c r="AX47" s="25"/>
      <c r="AY47" s="25"/>
      <c r="AZ47" s="25"/>
      <c r="BA47" s="24"/>
      <c r="BB47" s="319"/>
      <c r="BC47" s="320"/>
      <c r="BD47" s="320"/>
      <c r="BE47" s="320"/>
      <c r="BF47" s="320"/>
      <c r="BG47" s="320"/>
      <c r="BH47" s="320"/>
      <c r="BI47" s="320"/>
      <c r="BJ47" s="320"/>
      <c r="BK47" s="320"/>
      <c r="BL47" s="321"/>
      <c r="BM47" s="14"/>
      <c r="BN47" s="16"/>
      <c r="BO47" s="16"/>
      <c r="BP47" s="16"/>
      <c r="BQ47" s="16"/>
      <c r="BR47" s="16"/>
      <c r="BS47" s="16"/>
      <c r="BT47" s="16"/>
      <c r="BU47" s="16"/>
      <c r="BV47" s="16"/>
      <c r="BW47" s="15"/>
      <c r="BX47" s="274"/>
      <c r="BY47" s="275"/>
      <c r="BZ47" s="275"/>
      <c r="CA47" s="275"/>
      <c r="CB47" s="275"/>
      <c r="CC47" s="276"/>
      <c r="CD47" s="280"/>
      <c r="CE47" s="281"/>
      <c r="CF47" s="281"/>
      <c r="CG47" s="281"/>
      <c r="CH47" s="281"/>
      <c r="CI47" s="282"/>
      <c r="CJ47" s="274"/>
      <c r="CK47" s="275"/>
      <c r="CL47" s="275"/>
      <c r="CM47" s="275"/>
      <c r="CN47" s="275"/>
      <c r="CO47" s="276"/>
      <c r="CP47" s="266"/>
      <c r="CQ47" s="266"/>
      <c r="CR47" s="2"/>
      <c r="CS47" s="2"/>
      <c r="CT47" s="2"/>
      <c r="CU47" s="2"/>
      <c r="CV47" s="2"/>
      <c r="CW47" s="2"/>
      <c r="CX47" s="2"/>
      <c r="CY47" s="2"/>
      <c r="CZ47" s="2"/>
      <c r="DA47" s="2"/>
      <c r="EA47" s="33"/>
      <c r="EB47" s="34"/>
      <c r="EC47" s="34"/>
      <c r="ED47" s="34"/>
      <c r="EE47" s="34"/>
      <c r="EF47" s="34"/>
      <c r="EG47" s="34"/>
      <c r="EH47" s="35"/>
      <c r="EI47" s="25"/>
      <c r="EJ47" s="25"/>
      <c r="EK47" s="25"/>
      <c r="EL47" s="25"/>
      <c r="EM47" s="25"/>
      <c r="EN47" s="25"/>
      <c r="EO47" s="25"/>
      <c r="EP47" s="25"/>
      <c r="EQ47" s="25"/>
      <c r="ER47" s="24"/>
      <c r="ES47" s="23"/>
      <c r="ET47" s="25"/>
      <c r="EU47" s="25"/>
      <c r="EV47" s="25"/>
      <c r="EW47" s="25"/>
      <c r="EX47" s="25"/>
      <c r="EY47" s="25"/>
      <c r="EZ47" s="25"/>
      <c r="FA47" s="25"/>
      <c r="FB47" s="24"/>
      <c r="FC47" s="23"/>
      <c r="FD47" s="25"/>
      <c r="FE47" s="25"/>
      <c r="FF47" s="25"/>
      <c r="FG47" s="25"/>
      <c r="FH47" s="25"/>
      <c r="FI47" s="25"/>
      <c r="FJ47" s="25"/>
      <c r="FK47" s="25"/>
      <c r="FL47" s="24"/>
      <c r="FM47" s="23"/>
      <c r="FN47" s="25"/>
      <c r="FO47" s="25"/>
      <c r="FP47" s="25"/>
      <c r="FQ47" s="25"/>
      <c r="FR47" s="25"/>
      <c r="FS47" s="25"/>
      <c r="FT47" s="25"/>
      <c r="FU47" s="25"/>
      <c r="FV47" s="24"/>
      <c r="FW47" s="328"/>
      <c r="FX47" s="329"/>
      <c r="FY47" s="329"/>
      <c r="FZ47" s="329"/>
      <c r="GA47" s="329"/>
      <c r="GB47" s="329"/>
      <c r="GC47" s="329"/>
      <c r="GD47" s="329"/>
      <c r="GE47" s="329"/>
      <c r="GF47" s="330"/>
      <c r="GG47" s="14"/>
      <c r="GH47" s="16"/>
      <c r="GI47" s="16"/>
      <c r="GJ47" s="16"/>
      <c r="GK47" s="16"/>
      <c r="GL47" s="16"/>
      <c r="GM47" s="16"/>
      <c r="GN47" s="16"/>
      <c r="GO47" s="16"/>
      <c r="GP47" s="15"/>
      <c r="GQ47" s="286"/>
      <c r="GR47" s="287"/>
      <c r="GS47" s="287"/>
      <c r="GT47" s="287"/>
      <c r="GU47" s="287"/>
      <c r="GV47" s="288"/>
      <c r="GW47" s="286"/>
      <c r="GX47" s="287"/>
      <c r="GY47" s="287"/>
      <c r="GZ47" s="287"/>
      <c r="HA47" s="287"/>
      <c r="HB47" s="288"/>
      <c r="HC47" s="292"/>
      <c r="HD47" s="293"/>
      <c r="HE47" s="293"/>
      <c r="HF47" s="293"/>
      <c r="HG47" s="293"/>
      <c r="HH47" s="294"/>
      <c r="HI47" s="257"/>
      <c r="HJ47" s="257"/>
      <c r="HL47" s="2"/>
      <c r="HM47" s="2"/>
      <c r="HN47" s="2"/>
    </row>
    <row r="48" spans="2:222" ht="9.6" customHeight="1">
      <c r="B48" s="331">
        <v>6</v>
      </c>
      <c r="C48" s="332"/>
      <c r="D48" s="36"/>
      <c r="E48" s="36"/>
      <c r="F48" s="36"/>
      <c r="G48" s="36"/>
      <c r="H48" s="36"/>
      <c r="I48" s="37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1"/>
      <c r="U48" s="20"/>
      <c r="V48" s="26"/>
      <c r="W48" s="26"/>
      <c r="X48" s="26"/>
      <c r="Y48" s="26"/>
      <c r="Z48" s="26"/>
      <c r="AA48" s="26"/>
      <c r="AB48" s="26"/>
      <c r="AC48" s="26"/>
      <c r="AD48" s="26"/>
      <c r="AE48" s="21"/>
      <c r="AF48" s="20"/>
      <c r="AG48" s="26"/>
      <c r="AH48" s="26"/>
      <c r="AI48" s="26"/>
      <c r="AJ48" s="26"/>
      <c r="AK48" s="26"/>
      <c r="AL48" s="26"/>
      <c r="AM48" s="26"/>
      <c r="AN48" s="26"/>
      <c r="AO48" s="26"/>
      <c r="AP48" s="21"/>
      <c r="AQ48" s="20"/>
      <c r="AR48" s="26"/>
      <c r="AS48" s="26"/>
      <c r="AT48" s="26"/>
      <c r="AU48" s="26"/>
      <c r="AV48" s="26"/>
      <c r="AW48" s="26"/>
      <c r="AX48" s="26"/>
      <c r="AY48" s="26"/>
      <c r="AZ48" s="26"/>
      <c r="BA48" s="21"/>
      <c r="BB48" s="20"/>
      <c r="BC48" s="26"/>
      <c r="BD48" s="26"/>
      <c r="BE48" s="26"/>
      <c r="BF48" s="26"/>
      <c r="BG48" s="26"/>
      <c r="BH48" s="26"/>
      <c r="BI48" s="26"/>
      <c r="BJ48" s="26"/>
      <c r="BK48" s="26"/>
      <c r="BL48" s="21"/>
      <c r="BM48" s="313"/>
      <c r="BN48" s="314"/>
      <c r="BO48" s="314"/>
      <c r="BP48" s="314"/>
      <c r="BQ48" s="314"/>
      <c r="BR48" s="314"/>
      <c r="BS48" s="314"/>
      <c r="BT48" s="314"/>
      <c r="BU48" s="314"/>
      <c r="BV48" s="314"/>
      <c r="BW48" s="315"/>
      <c r="BX48" s="259"/>
      <c r="BY48" s="260"/>
      <c r="BZ48" s="260"/>
      <c r="CA48" s="260"/>
      <c r="CB48" s="260"/>
      <c r="CC48" s="261"/>
      <c r="CD48" s="259"/>
      <c r="CE48" s="260"/>
      <c r="CF48" s="260"/>
      <c r="CG48" s="260"/>
      <c r="CH48" s="260"/>
      <c r="CI48" s="261"/>
      <c r="CJ48" s="259"/>
      <c r="CK48" s="260"/>
      <c r="CL48" s="260"/>
      <c r="CM48" s="260"/>
      <c r="CN48" s="260"/>
      <c r="CO48" s="261"/>
      <c r="CP48" s="266">
        <f>HI48</f>
        <v>2</v>
      </c>
      <c r="CQ48" s="266"/>
      <c r="CR48" s="2"/>
      <c r="CS48" s="2"/>
      <c r="CT48" s="2"/>
      <c r="CU48" s="2"/>
      <c r="CV48" s="2"/>
      <c r="CW48" s="2"/>
      <c r="CX48" s="2"/>
      <c r="CY48" s="2"/>
      <c r="CZ48" s="2"/>
      <c r="DA48" s="2"/>
      <c r="EA48" s="267">
        <v>4</v>
      </c>
      <c r="EB48" s="268"/>
      <c r="EC48" s="28"/>
      <c r="ED48" s="28"/>
      <c r="EE48" s="28"/>
      <c r="EF48" s="28"/>
      <c r="EG48" s="28"/>
      <c r="EH48" s="29"/>
      <c r="EI48" s="26"/>
      <c r="EJ48" s="26"/>
      <c r="EK48" s="26"/>
      <c r="EL48" s="26"/>
      <c r="EM48" s="26"/>
      <c r="EN48" s="26"/>
      <c r="EO48" s="26"/>
      <c r="EP48" s="26"/>
      <c r="EQ48" s="26"/>
      <c r="ER48" s="21"/>
      <c r="ES48" s="20"/>
      <c r="ET48" s="26"/>
      <c r="EU48" s="26"/>
      <c r="EV48" s="26"/>
      <c r="EW48" s="26"/>
      <c r="EX48" s="26"/>
      <c r="EY48" s="26"/>
      <c r="EZ48" s="26"/>
      <c r="FA48" s="26"/>
      <c r="FB48" s="21"/>
      <c r="FC48" s="20"/>
      <c r="FD48" s="26"/>
      <c r="FE48" s="26"/>
      <c r="FF48" s="26"/>
      <c r="FG48" s="26"/>
      <c r="FH48" s="26"/>
      <c r="FI48" s="26"/>
      <c r="FJ48" s="26"/>
      <c r="FK48" s="26"/>
      <c r="FL48" s="21"/>
      <c r="FM48" s="20"/>
      <c r="FN48" s="26"/>
      <c r="FO48" s="26"/>
      <c r="FP48" s="26"/>
      <c r="FQ48" s="26"/>
      <c r="FR48" s="26"/>
      <c r="FS48" s="26"/>
      <c r="FT48" s="26"/>
      <c r="FU48" s="26"/>
      <c r="FV48" s="21"/>
      <c r="FW48" s="20"/>
      <c r="FX48" s="26"/>
      <c r="FY48" s="26"/>
      <c r="FZ48" s="26"/>
      <c r="GA48" s="26"/>
      <c r="GB48" s="26"/>
      <c r="GC48" s="26"/>
      <c r="GD48" s="26"/>
      <c r="GE48" s="26"/>
      <c r="GF48" s="21"/>
      <c r="GG48" s="313"/>
      <c r="GH48" s="314"/>
      <c r="GI48" s="314"/>
      <c r="GJ48" s="314"/>
      <c r="GK48" s="314"/>
      <c r="GL48" s="314"/>
      <c r="GM48" s="314"/>
      <c r="GN48" s="314"/>
      <c r="GO48" s="314"/>
      <c r="GP48" s="315"/>
      <c r="GQ48" s="45">
        <f>COUNTIF(EI50,"=2")</f>
        <v>1</v>
      </c>
      <c r="GR48" s="46">
        <f>COUNTIF(ES50,"=2")</f>
        <v>0</v>
      </c>
      <c r="GS48" s="46">
        <f>COUNTIF(FC50,"=2")</f>
        <v>0</v>
      </c>
      <c r="GT48" s="8">
        <f>COUNTIF(FM50,"=2")</f>
        <v>1</v>
      </c>
      <c r="GU48" s="8">
        <f>COUNTIF(FW50,"=2")</f>
        <v>1</v>
      </c>
      <c r="GV48" s="6"/>
      <c r="GW48" s="3"/>
      <c r="GX48" s="8"/>
      <c r="GY48" s="8"/>
      <c r="GZ48" s="8"/>
      <c r="HA48" s="8"/>
      <c r="HB48" s="6"/>
      <c r="HC48" s="47">
        <f>SUM(M49:N54)</f>
        <v>30</v>
      </c>
      <c r="HD48" s="47">
        <f>SUM(X49:Y54)</f>
        <v>20</v>
      </c>
      <c r="HE48" s="47">
        <f>SUM(AI49:AJ54)</f>
        <v>36</v>
      </c>
      <c r="HF48" s="2">
        <f>SUM(AT49:AU54)</f>
        <v>30</v>
      </c>
      <c r="HG48" s="2">
        <f>SUM(BE49:BF54)</f>
        <v>30</v>
      </c>
      <c r="HH48" s="2"/>
      <c r="HI48" s="257">
        <f>HP31</f>
        <v>2</v>
      </c>
      <c r="HJ48" s="257"/>
      <c r="HL48" s="2"/>
      <c r="HM48" s="2"/>
      <c r="HN48" s="2"/>
    </row>
    <row r="49" spans="2:222" ht="9.6" customHeight="1">
      <c r="B49" s="333"/>
      <c r="C49" s="334"/>
      <c r="D49" s="38"/>
      <c r="E49" s="38"/>
      <c r="F49" s="38"/>
      <c r="G49" s="38"/>
      <c r="H49" s="38"/>
      <c r="I49" s="39"/>
      <c r="J49" s="18"/>
      <c r="K49" s="18"/>
      <c r="L49" s="20"/>
      <c r="M49" s="258">
        <f>BS9</f>
        <v>15</v>
      </c>
      <c r="N49" s="258"/>
      <c r="O49" s="251" t="s">
        <v>30</v>
      </c>
      <c r="P49" s="258">
        <f>BP9</f>
        <v>10</v>
      </c>
      <c r="Q49" s="258"/>
      <c r="R49" s="21"/>
      <c r="S49" s="18"/>
      <c r="T49" s="19"/>
      <c r="U49" s="22"/>
      <c r="V49" s="18"/>
      <c r="W49" s="20"/>
      <c r="X49" s="258">
        <f>BS17</f>
        <v>8</v>
      </c>
      <c r="Y49" s="258"/>
      <c r="Z49" s="251" t="s">
        <v>30</v>
      </c>
      <c r="AA49" s="258">
        <f>BP17</f>
        <v>15</v>
      </c>
      <c r="AB49" s="258"/>
      <c r="AC49" s="21"/>
      <c r="AD49" s="18"/>
      <c r="AE49" s="19"/>
      <c r="AF49" s="22"/>
      <c r="AG49" s="18"/>
      <c r="AH49" s="20"/>
      <c r="AI49" s="258">
        <f>BS25</f>
        <v>15</v>
      </c>
      <c r="AJ49" s="258"/>
      <c r="AK49" s="251" t="s">
        <v>30</v>
      </c>
      <c r="AL49" s="258">
        <f>BP25</f>
        <v>11</v>
      </c>
      <c r="AM49" s="258"/>
      <c r="AN49" s="21"/>
      <c r="AO49" s="18"/>
      <c r="AP49" s="19"/>
      <c r="AQ49" s="22"/>
      <c r="AR49" s="18"/>
      <c r="AS49" s="20"/>
      <c r="AT49" s="258">
        <f>BS33</f>
        <v>15</v>
      </c>
      <c r="AU49" s="258"/>
      <c r="AV49" s="251" t="s">
        <v>30</v>
      </c>
      <c r="AW49" s="258">
        <f>BP33</f>
        <v>11</v>
      </c>
      <c r="AX49" s="258"/>
      <c r="AY49" s="21"/>
      <c r="AZ49" s="18"/>
      <c r="BA49" s="19"/>
      <c r="BB49" s="22"/>
      <c r="BC49" s="18"/>
      <c r="BD49" s="20"/>
      <c r="BE49" s="258">
        <f>BS41</f>
        <v>15</v>
      </c>
      <c r="BF49" s="258"/>
      <c r="BG49" s="251" t="s">
        <v>30</v>
      </c>
      <c r="BH49" s="258">
        <f>BP41</f>
        <v>13</v>
      </c>
      <c r="BI49" s="258"/>
      <c r="BJ49" s="21"/>
      <c r="BK49" s="18"/>
      <c r="BL49" s="19"/>
      <c r="BM49" s="316"/>
      <c r="BN49" s="317"/>
      <c r="BO49" s="317"/>
      <c r="BP49" s="317"/>
      <c r="BQ49" s="317"/>
      <c r="BR49" s="317"/>
      <c r="BS49" s="317"/>
      <c r="BT49" s="317"/>
      <c r="BU49" s="317"/>
      <c r="BV49" s="317"/>
      <c r="BW49" s="318"/>
      <c r="BX49" s="262"/>
      <c r="BY49" s="263"/>
      <c r="BZ49" s="263"/>
      <c r="CA49" s="263"/>
      <c r="CB49" s="263"/>
      <c r="CC49" s="264"/>
      <c r="CD49" s="262"/>
      <c r="CE49" s="263"/>
      <c r="CF49" s="263"/>
      <c r="CG49" s="263"/>
      <c r="CH49" s="263"/>
      <c r="CI49" s="264"/>
      <c r="CJ49" s="262"/>
      <c r="CK49" s="265"/>
      <c r="CL49" s="265"/>
      <c r="CM49" s="265"/>
      <c r="CN49" s="265"/>
      <c r="CO49" s="264"/>
      <c r="CP49" s="266"/>
      <c r="CQ49" s="266"/>
      <c r="CR49" s="2"/>
      <c r="CS49" s="2"/>
      <c r="CT49" s="2"/>
      <c r="CU49" s="2"/>
      <c r="CV49" s="2"/>
      <c r="CW49" s="2"/>
      <c r="CX49" s="2"/>
      <c r="CY49" s="2"/>
      <c r="CZ49" s="2"/>
      <c r="DA49" s="2"/>
      <c r="EA49" s="269"/>
      <c r="EB49" s="270"/>
      <c r="EC49" s="31"/>
      <c r="ED49" s="31"/>
      <c r="EE49" s="31"/>
      <c r="EF49" s="31"/>
      <c r="EG49" s="31"/>
      <c r="EH49" s="32"/>
      <c r="EI49" s="18"/>
      <c r="EJ49" s="18"/>
      <c r="EK49" s="20"/>
      <c r="EL49" s="258" t="str">
        <f>IF(M49&gt;P49,"1",IF(M49&lt;P49,"0"))</f>
        <v>1</v>
      </c>
      <c r="EM49" s="258"/>
      <c r="EN49" s="258" t="str">
        <f>IF(M49&lt;P49,"1",IF(M49&gt;P49,"0"))</f>
        <v>0</v>
      </c>
      <c r="EO49" s="258"/>
      <c r="EP49" s="21"/>
      <c r="EQ49" s="18"/>
      <c r="ER49" s="19"/>
      <c r="ES49" s="22"/>
      <c r="ET49" s="18"/>
      <c r="EU49" s="20"/>
      <c r="EV49" s="258" t="str">
        <f>IF(X49&gt;AA49,"1",IF(X49&lt;AA49,"0"))</f>
        <v>0</v>
      </c>
      <c r="EW49" s="258"/>
      <c r="EX49" s="258" t="str">
        <f>IF(X49&lt;AA49,"1",IF(X49&gt;AA49,"0"))</f>
        <v>1</v>
      </c>
      <c r="EY49" s="258"/>
      <c r="EZ49" s="21"/>
      <c r="FA49" s="18"/>
      <c r="FB49" s="19"/>
      <c r="FC49" s="22"/>
      <c r="FD49" s="18"/>
      <c r="FE49" s="20"/>
      <c r="FF49" s="258" t="str">
        <f>IF(AI49&gt;AL49,"1",IF(AI49&lt;AL49,"0"))</f>
        <v>1</v>
      </c>
      <c r="FG49" s="258"/>
      <c r="FH49" s="258" t="str">
        <f>IF(AI49&lt;AL49,"1",IF(AI49&gt;AL49,"0"))</f>
        <v>0</v>
      </c>
      <c r="FI49" s="258"/>
      <c r="FJ49" s="21"/>
      <c r="FK49" s="18"/>
      <c r="FL49" s="19"/>
      <c r="FM49" s="22"/>
      <c r="FN49" s="18"/>
      <c r="FO49" s="20"/>
      <c r="FP49" s="258" t="str">
        <f>IF(AT49&gt;AW49,"1",IF(AT49&lt;AW49,"0"))</f>
        <v>1</v>
      </c>
      <c r="FQ49" s="258"/>
      <c r="FR49" s="258" t="str">
        <f>IF(AT49&lt;AW49,"1",IF(AT49&gt;AW49,"0"))</f>
        <v>0</v>
      </c>
      <c r="FS49" s="258"/>
      <c r="FT49" s="21"/>
      <c r="FU49" s="18"/>
      <c r="FV49" s="19"/>
      <c r="FW49" s="22"/>
      <c r="FX49" s="18"/>
      <c r="FY49" s="20"/>
      <c r="FZ49" s="258" t="str">
        <f>IF(BE49&gt;BH49,"1",IF(BE49&lt;BH49,"0"))</f>
        <v>1</v>
      </c>
      <c r="GA49" s="258"/>
      <c r="GB49" s="258" t="str">
        <f>IF(BE49&lt;BH49,"1",IF(BE49&gt;BH49,"0"))</f>
        <v>0</v>
      </c>
      <c r="GC49" s="258"/>
      <c r="GD49" s="21"/>
      <c r="GE49" s="18"/>
      <c r="GF49" s="19"/>
      <c r="GG49" s="316"/>
      <c r="GH49" s="317"/>
      <c r="GI49" s="317"/>
      <c r="GJ49" s="317"/>
      <c r="GK49" s="317"/>
      <c r="GL49" s="317"/>
      <c r="GM49" s="317"/>
      <c r="GN49" s="317"/>
      <c r="GO49" s="317"/>
      <c r="GP49" s="318"/>
      <c r="GQ49" s="4"/>
      <c r="GR49" s="5">
        <f>COUNTIF(EQ50,"=2")</f>
        <v>0</v>
      </c>
      <c r="GS49" s="5">
        <f>COUNTIF(FA50,"=2")</f>
        <v>1</v>
      </c>
      <c r="GT49" s="50">
        <f>COUNTIF(FK50,"=2")</f>
        <v>1</v>
      </c>
      <c r="GU49" s="50">
        <f>COUNTIF(FU50,"=2")</f>
        <v>0</v>
      </c>
      <c r="GV49" s="51">
        <f>COUNTIF(GE50,"=2")</f>
        <v>0</v>
      </c>
      <c r="GW49" s="4"/>
      <c r="GX49" s="5"/>
      <c r="GY49" s="5"/>
      <c r="GZ49" s="5"/>
      <c r="HA49" s="5"/>
      <c r="HB49" s="7"/>
      <c r="HC49" s="2"/>
      <c r="HD49" s="2">
        <f>SUM(P49:Q54)</f>
        <v>22</v>
      </c>
      <c r="HE49" s="2">
        <f>SUM(AA49:AB54)</f>
        <v>30</v>
      </c>
      <c r="HF49" s="47">
        <f>SUM(AL49:AM54)</f>
        <v>41</v>
      </c>
      <c r="HG49" s="47">
        <f>SUM(AW49:AX54)</f>
        <v>20</v>
      </c>
      <c r="HH49" s="47">
        <f>SUM(BH49:BI54)</f>
        <v>24</v>
      </c>
      <c r="HI49" s="257"/>
      <c r="HJ49" s="257"/>
      <c r="HL49" s="2"/>
      <c r="HM49" s="2"/>
      <c r="HN49" s="2"/>
    </row>
    <row r="50" spans="2:222" ht="9.6" customHeight="1">
      <c r="B50" s="333" t="s">
        <v>89</v>
      </c>
      <c r="C50" s="334"/>
      <c r="D50" s="334"/>
      <c r="E50" s="334"/>
      <c r="F50" s="334"/>
      <c r="G50" s="334"/>
      <c r="H50" s="334"/>
      <c r="I50" s="335"/>
      <c r="J50" s="258">
        <f>EI50</f>
        <v>2</v>
      </c>
      <c r="K50" s="253"/>
      <c r="L50" s="22"/>
      <c r="M50" s="258"/>
      <c r="N50" s="258"/>
      <c r="O50" s="251"/>
      <c r="P50" s="258"/>
      <c r="Q50" s="258"/>
      <c r="R50" s="19"/>
      <c r="S50" s="252">
        <f>EQ50</f>
        <v>0</v>
      </c>
      <c r="T50" s="253"/>
      <c r="U50" s="252">
        <f>ES50</f>
        <v>0</v>
      </c>
      <c r="V50" s="253"/>
      <c r="W50" s="22"/>
      <c r="X50" s="258"/>
      <c r="Y50" s="258"/>
      <c r="Z50" s="251"/>
      <c r="AA50" s="258"/>
      <c r="AB50" s="258"/>
      <c r="AC50" s="19"/>
      <c r="AD50" s="252">
        <f>FA50</f>
        <v>2</v>
      </c>
      <c r="AE50" s="253"/>
      <c r="AF50" s="252">
        <f>FC50</f>
        <v>1</v>
      </c>
      <c r="AG50" s="253"/>
      <c r="AH50" s="22"/>
      <c r="AI50" s="258"/>
      <c r="AJ50" s="258"/>
      <c r="AK50" s="251"/>
      <c r="AL50" s="258"/>
      <c r="AM50" s="258"/>
      <c r="AN50" s="19"/>
      <c r="AO50" s="252">
        <f>FK50</f>
        <v>2</v>
      </c>
      <c r="AP50" s="253"/>
      <c r="AQ50" s="252">
        <f>FM50</f>
        <v>2</v>
      </c>
      <c r="AR50" s="253"/>
      <c r="AS50" s="22"/>
      <c r="AT50" s="258"/>
      <c r="AU50" s="258"/>
      <c r="AV50" s="251"/>
      <c r="AW50" s="258"/>
      <c r="AX50" s="258"/>
      <c r="AY50" s="19"/>
      <c r="AZ50" s="252">
        <f>FU50</f>
        <v>0</v>
      </c>
      <c r="BA50" s="253"/>
      <c r="BB50" s="252">
        <f>FW50</f>
        <v>2</v>
      </c>
      <c r="BC50" s="253"/>
      <c r="BD50" s="22"/>
      <c r="BE50" s="258"/>
      <c r="BF50" s="258"/>
      <c r="BG50" s="251"/>
      <c r="BH50" s="258"/>
      <c r="BI50" s="258"/>
      <c r="BJ50" s="19"/>
      <c r="BK50" s="252">
        <f>GE50</f>
        <v>0</v>
      </c>
      <c r="BL50" s="253"/>
      <c r="BM50" s="316"/>
      <c r="BN50" s="317"/>
      <c r="BO50" s="317"/>
      <c r="BP50" s="317"/>
      <c r="BQ50" s="317"/>
      <c r="BR50" s="317"/>
      <c r="BS50" s="317"/>
      <c r="BT50" s="317"/>
      <c r="BU50" s="317"/>
      <c r="BV50" s="317"/>
      <c r="BW50" s="318"/>
      <c r="BX50" s="298">
        <f>GQ50</f>
        <v>3</v>
      </c>
      <c r="BY50" s="295"/>
      <c r="BZ50" s="283"/>
      <c r="CA50" s="283"/>
      <c r="CB50" s="295">
        <f>GU50</f>
        <v>2</v>
      </c>
      <c r="CC50" s="296"/>
      <c r="CD50" s="298">
        <f>GW50</f>
        <v>7</v>
      </c>
      <c r="CE50" s="295"/>
      <c r="CF50" s="283"/>
      <c r="CG50" s="283"/>
      <c r="CH50" s="295">
        <f>HA50</f>
        <v>4</v>
      </c>
      <c r="CI50" s="296"/>
      <c r="CJ50" s="297">
        <f>HC50</f>
        <v>146</v>
      </c>
      <c r="CK50" s="255"/>
      <c r="CL50" s="283"/>
      <c r="CM50" s="283"/>
      <c r="CN50" s="255">
        <f>HG50</f>
        <v>137</v>
      </c>
      <c r="CO50" s="256"/>
      <c r="CP50" s="266"/>
      <c r="CQ50" s="266"/>
      <c r="CR50" s="2"/>
      <c r="CS50" s="2"/>
      <c r="CT50" s="2"/>
      <c r="CU50" s="2"/>
      <c r="CV50" s="2"/>
      <c r="CW50" s="2"/>
      <c r="CX50" s="2"/>
      <c r="CY50" s="2"/>
      <c r="CZ50" s="2"/>
      <c r="DA50" s="2"/>
      <c r="EA50" s="301" t="str">
        <f>B50</f>
        <v>Ｔ．Ｐｏｏｈ　Ｚ</v>
      </c>
      <c r="EB50" s="302"/>
      <c r="EC50" s="302"/>
      <c r="ED50" s="302"/>
      <c r="EE50" s="302"/>
      <c r="EF50" s="302"/>
      <c r="EG50" s="302"/>
      <c r="EH50" s="303"/>
      <c r="EI50" s="258">
        <f>EL49+EL51+EL53</f>
        <v>2</v>
      </c>
      <c r="EJ50" s="253"/>
      <c r="EK50" s="22"/>
      <c r="EL50" s="258"/>
      <c r="EM50" s="258"/>
      <c r="EN50" s="258"/>
      <c r="EO50" s="258"/>
      <c r="EP50" s="19"/>
      <c r="EQ50" s="252">
        <f>EN49+EN51+EN53</f>
        <v>0</v>
      </c>
      <c r="ER50" s="253"/>
      <c r="ES50" s="252">
        <f>EV49+EV51+EV53</f>
        <v>0</v>
      </c>
      <c r="ET50" s="253"/>
      <c r="EU50" s="22"/>
      <c r="EV50" s="258"/>
      <c r="EW50" s="258"/>
      <c r="EX50" s="258"/>
      <c r="EY50" s="258"/>
      <c r="EZ50" s="19"/>
      <c r="FA50" s="252">
        <f>EX49+EX51+EX53</f>
        <v>2</v>
      </c>
      <c r="FB50" s="253"/>
      <c r="FC50" s="252">
        <f>FF49+FF51+FF53</f>
        <v>1</v>
      </c>
      <c r="FD50" s="253"/>
      <c r="FE50" s="22"/>
      <c r="FF50" s="258"/>
      <c r="FG50" s="258"/>
      <c r="FH50" s="258"/>
      <c r="FI50" s="258"/>
      <c r="FJ50" s="19"/>
      <c r="FK50" s="252">
        <f>FH49+FH51+FH53</f>
        <v>2</v>
      </c>
      <c r="FL50" s="253"/>
      <c r="FM50" s="252">
        <f>FP49+FP51+FP53</f>
        <v>2</v>
      </c>
      <c r="FN50" s="253"/>
      <c r="FO50" s="22"/>
      <c r="FP50" s="258"/>
      <c r="FQ50" s="258"/>
      <c r="FR50" s="258"/>
      <c r="FS50" s="258"/>
      <c r="FT50" s="19"/>
      <c r="FU50" s="252">
        <f>FR49+FR51+FR53</f>
        <v>0</v>
      </c>
      <c r="FV50" s="253"/>
      <c r="FW50" s="252">
        <f>FZ49+FZ51+FZ53</f>
        <v>2</v>
      </c>
      <c r="FX50" s="253"/>
      <c r="FY50" s="22"/>
      <c r="FZ50" s="258"/>
      <c r="GA50" s="258"/>
      <c r="GB50" s="258"/>
      <c r="GC50" s="258"/>
      <c r="GD50" s="19"/>
      <c r="GE50" s="252">
        <f>GB49+GB51+GB53</f>
        <v>0</v>
      </c>
      <c r="GF50" s="253"/>
      <c r="GG50" s="316"/>
      <c r="GH50" s="317"/>
      <c r="GI50" s="317"/>
      <c r="GJ50" s="317"/>
      <c r="GK50" s="317"/>
      <c r="GL50" s="317"/>
      <c r="GM50" s="317"/>
      <c r="GN50" s="317"/>
      <c r="GO50" s="317"/>
      <c r="GP50" s="318"/>
      <c r="GQ50" s="298">
        <f>SUM(GQ48:GU48)</f>
        <v>3</v>
      </c>
      <c r="GR50" s="295"/>
      <c r="GS50" s="283"/>
      <c r="GT50" s="283"/>
      <c r="GU50" s="295">
        <f>SUM(GR49:GV49)</f>
        <v>2</v>
      </c>
      <c r="GV50" s="296"/>
      <c r="GW50" s="298">
        <f>SUM(EI50,ES50,FC50,FM50,FW50)</f>
        <v>7</v>
      </c>
      <c r="GX50" s="295"/>
      <c r="GY50" s="283"/>
      <c r="GZ50" s="283"/>
      <c r="HA50" s="295">
        <f>SUM(EQ50,FA50,FK50,FU50,GE50)</f>
        <v>4</v>
      </c>
      <c r="HB50" s="296"/>
      <c r="HC50" s="297">
        <f>SUM(HC48:HG48)</f>
        <v>146</v>
      </c>
      <c r="HD50" s="255"/>
      <c r="HE50" s="283"/>
      <c r="HF50" s="283"/>
      <c r="HG50" s="255">
        <f>SUM(HD49:HH49)</f>
        <v>137</v>
      </c>
      <c r="HH50" s="256"/>
      <c r="HI50" s="257"/>
      <c r="HJ50" s="257"/>
      <c r="HL50" s="2"/>
      <c r="HM50" s="2"/>
      <c r="HN50" s="2"/>
    </row>
    <row r="51" spans="2:222" ht="9.6" customHeight="1">
      <c r="B51" s="333"/>
      <c r="C51" s="334"/>
      <c r="D51" s="334"/>
      <c r="E51" s="334"/>
      <c r="F51" s="334"/>
      <c r="G51" s="334"/>
      <c r="H51" s="334"/>
      <c r="I51" s="335"/>
      <c r="J51" s="258"/>
      <c r="K51" s="253"/>
      <c r="L51" s="22"/>
      <c r="M51" s="258">
        <f>BS11</f>
        <v>15</v>
      </c>
      <c r="N51" s="258"/>
      <c r="O51" s="251" t="s">
        <v>30</v>
      </c>
      <c r="P51" s="258">
        <f>BP11</f>
        <v>12</v>
      </c>
      <c r="Q51" s="258"/>
      <c r="R51" s="19"/>
      <c r="S51" s="252"/>
      <c r="T51" s="253"/>
      <c r="U51" s="252"/>
      <c r="V51" s="253"/>
      <c r="W51" s="22"/>
      <c r="X51" s="258">
        <f>BS19</f>
        <v>12</v>
      </c>
      <c r="Y51" s="258"/>
      <c r="Z51" s="251" t="s">
        <v>30</v>
      </c>
      <c r="AA51" s="258">
        <f>BP19</f>
        <v>15</v>
      </c>
      <c r="AB51" s="258"/>
      <c r="AC51" s="19"/>
      <c r="AD51" s="252"/>
      <c r="AE51" s="253"/>
      <c r="AF51" s="252"/>
      <c r="AG51" s="253"/>
      <c r="AH51" s="22"/>
      <c r="AI51" s="258">
        <f>BS27</f>
        <v>10</v>
      </c>
      <c r="AJ51" s="258"/>
      <c r="AK51" s="251" t="s">
        <v>30</v>
      </c>
      <c r="AL51" s="258">
        <f>BP27</f>
        <v>15</v>
      </c>
      <c r="AM51" s="258"/>
      <c r="AN51" s="19"/>
      <c r="AO51" s="252"/>
      <c r="AP51" s="253"/>
      <c r="AQ51" s="252"/>
      <c r="AR51" s="253"/>
      <c r="AS51" s="22"/>
      <c r="AT51" s="258">
        <f>BS35</f>
        <v>15</v>
      </c>
      <c r="AU51" s="258"/>
      <c r="AV51" s="251" t="s">
        <v>30</v>
      </c>
      <c r="AW51" s="258">
        <f>BP35</f>
        <v>9</v>
      </c>
      <c r="AX51" s="258"/>
      <c r="AY51" s="19"/>
      <c r="AZ51" s="252"/>
      <c r="BA51" s="253"/>
      <c r="BB51" s="252"/>
      <c r="BC51" s="253"/>
      <c r="BD51" s="22"/>
      <c r="BE51" s="258">
        <f>BS43</f>
        <v>15</v>
      </c>
      <c r="BF51" s="258"/>
      <c r="BG51" s="251" t="s">
        <v>30</v>
      </c>
      <c r="BH51" s="258">
        <f>BP43</f>
        <v>11</v>
      </c>
      <c r="BI51" s="258"/>
      <c r="BJ51" s="19"/>
      <c r="BK51" s="252"/>
      <c r="BL51" s="253"/>
      <c r="BM51" s="316"/>
      <c r="BN51" s="317"/>
      <c r="BO51" s="317"/>
      <c r="BP51" s="317"/>
      <c r="BQ51" s="317"/>
      <c r="BR51" s="317"/>
      <c r="BS51" s="317"/>
      <c r="BT51" s="317"/>
      <c r="BU51" s="317"/>
      <c r="BV51" s="317"/>
      <c r="BW51" s="318"/>
      <c r="BX51" s="298"/>
      <c r="BY51" s="295"/>
      <c r="BZ51" s="283"/>
      <c r="CA51" s="283"/>
      <c r="CB51" s="295"/>
      <c r="CC51" s="296"/>
      <c r="CD51" s="298"/>
      <c r="CE51" s="295"/>
      <c r="CF51" s="283"/>
      <c r="CG51" s="283"/>
      <c r="CH51" s="295"/>
      <c r="CI51" s="296"/>
      <c r="CJ51" s="297"/>
      <c r="CK51" s="255"/>
      <c r="CL51" s="283"/>
      <c r="CM51" s="283"/>
      <c r="CN51" s="255"/>
      <c r="CO51" s="256"/>
      <c r="CP51" s="266"/>
      <c r="CQ51" s="266"/>
      <c r="CR51" s="2"/>
      <c r="CS51" s="2"/>
      <c r="CT51" s="2"/>
      <c r="CU51" s="2"/>
      <c r="CV51" s="2"/>
      <c r="CW51" s="2"/>
      <c r="CX51" s="2"/>
      <c r="CY51" s="2"/>
      <c r="CZ51" s="2"/>
      <c r="DA51" s="2"/>
      <c r="EA51" s="301"/>
      <c r="EB51" s="302"/>
      <c r="EC51" s="302"/>
      <c r="ED51" s="302"/>
      <c r="EE51" s="302"/>
      <c r="EF51" s="302"/>
      <c r="EG51" s="302"/>
      <c r="EH51" s="303"/>
      <c r="EI51" s="258"/>
      <c r="EJ51" s="253"/>
      <c r="EK51" s="22"/>
      <c r="EL51" s="258" t="str">
        <f>IF(M51&gt;P51,"1",IF(M51&lt;P51,"0"))</f>
        <v>1</v>
      </c>
      <c r="EM51" s="258"/>
      <c r="EN51" s="258" t="str">
        <f>IF(M51&lt;P51,"1",IF(M51&gt;P51,"0"))</f>
        <v>0</v>
      </c>
      <c r="EO51" s="258"/>
      <c r="EP51" s="19"/>
      <c r="EQ51" s="252"/>
      <c r="ER51" s="253"/>
      <c r="ES51" s="252"/>
      <c r="ET51" s="253"/>
      <c r="EU51" s="22"/>
      <c r="EV51" s="258" t="str">
        <f>IF(X51&gt;AA51,"1",IF(X51&lt;AA51,"0"))</f>
        <v>0</v>
      </c>
      <c r="EW51" s="258"/>
      <c r="EX51" s="258" t="str">
        <f>IF(X51&lt;AA51,"1",IF(X51&gt;AA51,"0"))</f>
        <v>1</v>
      </c>
      <c r="EY51" s="258"/>
      <c r="EZ51" s="19"/>
      <c r="FA51" s="252"/>
      <c r="FB51" s="253"/>
      <c r="FC51" s="252"/>
      <c r="FD51" s="253"/>
      <c r="FE51" s="22"/>
      <c r="FF51" s="258" t="str">
        <f>IF(AI51&gt;AL51,"1",IF(AI51&lt;AL51,"0"))</f>
        <v>0</v>
      </c>
      <c r="FG51" s="258"/>
      <c r="FH51" s="258" t="str">
        <f>IF(AI51&lt;AL51,"1",IF(AI51&gt;AL51,"0"))</f>
        <v>1</v>
      </c>
      <c r="FI51" s="258"/>
      <c r="FJ51" s="19"/>
      <c r="FK51" s="252"/>
      <c r="FL51" s="253"/>
      <c r="FM51" s="252"/>
      <c r="FN51" s="253"/>
      <c r="FO51" s="22"/>
      <c r="FP51" s="258" t="str">
        <f>IF(AT51&gt;AW51,"1",IF(AT51&lt;AW51,"0"))</f>
        <v>1</v>
      </c>
      <c r="FQ51" s="258"/>
      <c r="FR51" s="258" t="str">
        <f>IF(AT51&lt;AW51,"1",IF(AT51&gt;AW51,"0"))</f>
        <v>0</v>
      </c>
      <c r="FS51" s="258"/>
      <c r="FT51" s="19"/>
      <c r="FU51" s="252"/>
      <c r="FV51" s="253"/>
      <c r="FW51" s="252"/>
      <c r="FX51" s="253"/>
      <c r="FY51" s="22"/>
      <c r="FZ51" s="258" t="str">
        <f>IF(BE51&gt;BH51,"1",IF(BE51&lt;BH51,"0"))</f>
        <v>1</v>
      </c>
      <c r="GA51" s="258"/>
      <c r="GB51" s="258" t="str">
        <f>IF(BE51&lt;BH51,"1",IF(BE51&gt;BH51,"0"))</f>
        <v>0</v>
      </c>
      <c r="GC51" s="258"/>
      <c r="GD51" s="19"/>
      <c r="GE51" s="252"/>
      <c r="GF51" s="253"/>
      <c r="GG51" s="316"/>
      <c r="GH51" s="317"/>
      <c r="GI51" s="317"/>
      <c r="GJ51" s="317"/>
      <c r="GK51" s="317"/>
      <c r="GL51" s="317"/>
      <c r="GM51" s="317"/>
      <c r="GN51" s="317"/>
      <c r="GO51" s="317"/>
      <c r="GP51" s="318"/>
      <c r="GQ51" s="298"/>
      <c r="GR51" s="295"/>
      <c r="GS51" s="283"/>
      <c r="GT51" s="283"/>
      <c r="GU51" s="295"/>
      <c r="GV51" s="296"/>
      <c r="GW51" s="298"/>
      <c r="GX51" s="295"/>
      <c r="GY51" s="283"/>
      <c r="GZ51" s="283"/>
      <c r="HA51" s="295"/>
      <c r="HB51" s="296"/>
      <c r="HC51" s="297"/>
      <c r="HD51" s="255"/>
      <c r="HE51" s="283"/>
      <c r="HF51" s="283"/>
      <c r="HG51" s="255"/>
      <c r="HH51" s="256"/>
      <c r="HI51" s="257"/>
      <c r="HJ51" s="257"/>
      <c r="HL51" s="2"/>
      <c r="HM51" s="2"/>
      <c r="HN51" s="2"/>
    </row>
    <row r="52" spans="2:222" ht="9.6" customHeight="1">
      <c r="B52" s="333"/>
      <c r="C52" s="334"/>
      <c r="D52" s="334"/>
      <c r="E52" s="334"/>
      <c r="F52" s="334"/>
      <c r="G52" s="334"/>
      <c r="H52" s="334"/>
      <c r="I52" s="335"/>
      <c r="J52" s="258"/>
      <c r="K52" s="253"/>
      <c r="L52" s="22"/>
      <c r="M52" s="258"/>
      <c r="N52" s="258"/>
      <c r="O52" s="251"/>
      <c r="P52" s="258"/>
      <c r="Q52" s="258"/>
      <c r="R52" s="19"/>
      <c r="S52" s="252"/>
      <c r="T52" s="253"/>
      <c r="U52" s="252"/>
      <c r="V52" s="253"/>
      <c r="W52" s="22"/>
      <c r="X52" s="258"/>
      <c r="Y52" s="258"/>
      <c r="Z52" s="251"/>
      <c r="AA52" s="258"/>
      <c r="AB52" s="258"/>
      <c r="AC52" s="19"/>
      <c r="AD52" s="252"/>
      <c r="AE52" s="253"/>
      <c r="AF52" s="252"/>
      <c r="AG52" s="253"/>
      <c r="AH52" s="22"/>
      <c r="AI52" s="258"/>
      <c r="AJ52" s="258"/>
      <c r="AK52" s="251"/>
      <c r="AL52" s="258"/>
      <c r="AM52" s="258"/>
      <c r="AN52" s="19"/>
      <c r="AO52" s="252"/>
      <c r="AP52" s="253"/>
      <c r="AQ52" s="252"/>
      <c r="AR52" s="253"/>
      <c r="AS52" s="22"/>
      <c r="AT52" s="258"/>
      <c r="AU52" s="258"/>
      <c r="AV52" s="251"/>
      <c r="AW52" s="258"/>
      <c r="AX52" s="258"/>
      <c r="AY52" s="19"/>
      <c r="AZ52" s="252"/>
      <c r="BA52" s="253"/>
      <c r="BB52" s="252"/>
      <c r="BC52" s="253"/>
      <c r="BD52" s="22"/>
      <c r="BE52" s="258"/>
      <c r="BF52" s="258"/>
      <c r="BG52" s="251"/>
      <c r="BH52" s="258"/>
      <c r="BI52" s="258"/>
      <c r="BJ52" s="19"/>
      <c r="BK52" s="252"/>
      <c r="BL52" s="253"/>
      <c r="BM52" s="316"/>
      <c r="BN52" s="317"/>
      <c r="BO52" s="317"/>
      <c r="BP52" s="317"/>
      <c r="BQ52" s="317"/>
      <c r="BR52" s="317"/>
      <c r="BS52" s="317"/>
      <c r="BT52" s="317"/>
      <c r="BU52" s="317"/>
      <c r="BV52" s="317"/>
      <c r="BW52" s="318"/>
      <c r="BX52" s="262"/>
      <c r="BY52" s="263"/>
      <c r="BZ52" s="263"/>
      <c r="CA52" s="263"/>
      <c r="CB52" s="263"/>
      <c r="CC52" s="264"/>
      <c r="CD52" s="262"/>
      <c r="CE52" s="263"/>
      <c r="CF52" s="263"/>
      <c r="CG52" s="263"/>
      <c r="CH52" s="263"/>
      <c r="CI52" s="264"/>
      <c r="CJ52" s="262"/>
      <c r="CK52" s="265"/>
      <c r="CL52" s="265"/>
      <c r="CM52" s="265"/>
      <c r="CN52" s="265"/>
      <c r="CO52" s="264"/>
      <c r="CP52" s="266"/>
      <c r="CQ52" s="266"/>
      <c r="CR52" s="2"/>
      <c r="CS52" s="2"/>
      <c r="CT52" s="2"/>
      <c r="CU52" s="2"/>
      <c r="CV52" s="2"/>
      <c r="CW52" s="2"/>
      <c r="CX52" s="2"/>
      <c r="CY52" s="2"/>
      <c r="CZ52" s="2"/>
      <c r="DA52" s="2"/>
      <c r="EA52" s="301"/>
      <c r="EB52" s="302"/>
      <c r="EC52" s="302"/>
      <c r="ED52" s="302"/>
      <c r="EE52" s="302"/>
      <c r="EF52" s="302"/>
      <c r="EG52" s="302"/>
      <c r="EH52" s="303"/>
      <c r="EI52" s="258"/>
      <c r="EJ52" s="253"/>
      <c r="EK52" s="22"/>
      <c r="EL52" s="258"/>
      <c r="EM52" s="258"/>
      <c r="EN52" s="258"/>
      <c r="EO52" s="258"/>
      <c r="EP52" s="19"/>
      <c r="EQ52" s="252"/>
      <c r="ER52" s="253"/>
      <c r="ES52" s="252"/>
      <c r="ET52" s="253"/>
      <c r="EU52" s="22"/>
      <c r="EV52" s="258"/>
      <c r="EW52" s="258"/>
      <c r="EX52" s="258"/>
      <c r="EY52" s="258"/>
      <c r="EZ52" s="19"/>
      <c r="FA52" s="252"/>
      <c r="FB52" s="253"/>
      <c r="FC52" s="252"/>
      <c r="FD52" s="253"/>
      <c r="FE52" s="22"/>
      <c r="FF52" s="258"/>
      <c r="FG52" s="258"/>
      <c r="FH52" s="258"/>
      <c r="FI52" s="258"/>
      <c r="FJ52" s="19"/>
      <c r="FK52" s="252"/>
      <c r="FL52" s="253"/>
      <c r="FM52" s="252"/>
      <c r="FN52" s="253"/>
      <c r="FO52" s="22"/>
      <c r="FP52" s="258"/>
      <c r="FQ52" s="258"/>
      <c r="FR52" s="258"/>
      <c r="FS52" s="258"/>
      <c r="FT52" s="19"/>
      <c r="FU52" s="252"/>
      <c r="FV52" s="253"/>
      <c r="FW52" s="252"/>
      <c r="FX52" s="253"/>
      <c r="FY52" s="22"/>
      <c r="FZ52" s="258"/>
      <c r="GA52" s="258"/>
      <c r="GB52" s="258"/>
      <c r="GC52" s="258"/>
      <c r="GD52" s="19"/>
      <c r="GE52" s="252"/>
      <c r="GF52" s="253"/>
      <c r="GG52" s="316"/>
      <c r="GH52" s="317"/>
      <c r="GI52" s="317"/>
      <c r="GJ52" s="317"/>
      <c r="GK52" s="317"/>
      <c r="GL52" s="317"/>
      <c r="GM52" s="317"/>
      <c r="GN52" s="317"/>
      <c r="GO52" s="317"/>
      <c r="GP52" s="318"/>
      <c r="GQ52" s="4"/>
      <c r="GR52" s="5"/>
      <c r="GS52" s="5"/>
      <c r="GT52" s="5"/>
      <c r="GU52" s="5"/>
      <c r="GV52" s="7"/>
      <c r="GW52" s="4"/>
      <c r="GX52" s="5"/>
      <c r="GY52" s="5"/>
      <c r="GZ52" s="5"/>
      <c r="HA52" s="5"/>
      <c r="HB52" s="7"/>
      <c r="HC52" s="2"/>
      <c r="HD52" s="2"/>
      <c r="HE52" s="2"/>
      <c r="HF52" s="2"/>
      <c r="HG52" s="2"/>
      <c r="HH52" s="2"/>
      <c r="HI52" s="257"/>
      <c r="HJ52" s="257"/>
      <c r="HL52" s="2"/>
      <c r="HM52" s="2"/>
      <c r="HN52" s="2"/>
    </row>
    <row r="53" spans="2:222" ht="9.6" customHeight="1">
      <c r="B53" s="333"/>
      <c r="C53" s="334"/>
      <c r="D53" s="334"/>
      <c r="E53" s="334"/>
      <c r="F53" s="334"/>
      <c r="G53" s="334"/>
      <c r="H53" s="334"/>
      <c r="I53" s="335"/>
      <c r="J53" s="258"/>
      <c r="K53" s="253"/>
      <c r="L53" s="22"/>
      <c r="M53" s="258">
        <f>BS13</f>
        <v>0</v>
      </c>
      <c r="N53" s="258"/>
      <c r="O53" s="251" t="s">
        <v>30</v>
      </c>
      <c r="P53" s="258">
        <f>BP13</f>
        <v>0</v>
      </c>
      <c r="Q53" s="258"/>
      <c r="R53" s="19"/>
      <c r="S53" s="252"/>
      <c r="T53" s="253"/>
      <c r="U53" s="252"/>
      <c r="V53" s="253"/>
      <c r="W53" s="22"/>
      <c r="X53" s="258">
        <f>BS21</f>
        <v>0</v>
      </c>
      <c r="Y53" s="258"/>
      <c r="Z53" s="251" t="s">
        <v>30</v>
      </c>
      <c r="AA53" s="258">
        <f>BP21</f>
        <v>0</v>
      </c>
      <c r="AB53" s="258"/>
      <c r="AC53" s="19"/>
      <c r="AD53" s="252"/>
      <c r="AE53" s="253"/>
      <c r="AF53" s="252"/>
      <c r="AG53" s="253"/>
      <c r="AH53" s="22"/>
      <c r="AI53" s="258">
        <f>BS29</f>
        <v>11</v>
      </c>
      <c r="AJ53" s="258"/>
      <c r="AK53" s="251" t="s">
        <v>30</v>
      </c>
      <c r="AL53" s="258">
        <f>BP29</f>
        <v>15</v>
      </c>
      <c r="AM53" s="258"/>
      <c r="AN53" s="19"/>
      <c r="AO53" s="252"/>
      <c r="AP53" s="253"/>
      <c r="AQ53" s="252"/>
      <c r="AR53" s="253"/>
      <c r="AS53" s="22"/>
      <c r="AT53" s="258">
        <f>BS37</f>
        <v>0</v>
      </c>
      <c r="AU53" s="258"/>
      <c r="AV53" s="251" t="s">
        <v>30</v>
      </c>
      <c r="AW53" s="258">
        <f>BP37</f>
        <v>0</v>
      </c>
      <c r="AX53" s="258"/>
      <c r="AY53" s="19"/>
      <c r="AZ53" s="252"/>
      <c r="BA53" s="253"/>
      <c r="BB53" s="252"/>
      <c r="BC53" s="253"/>
      <c r="BD53" s="22"/>
      <c r="BE53" s="258">
        <f>BS45</f>
        <v>0</v>
      </c>
      <c r="BF53" s="258"/>
      <c r="BG53" s="251" t="s">
        <v>30</v>
      </c>
      <c r="BH53" s="258">
        <f>BP45</f>
        <v>0</v>
      </c>
      <c r="BI53" s="258"/>
      <c r="BJ53" s="19"/>
      <c r="BK53" s="252"/>
      <c r="BL53" s="253"/>
      <c r="BM53" s="316"/>
      <c r="BN53" s="317"/>
      <c r="BO53" s="317"/>
      <c r="BP53" s="317"/>
      <c r="BQ53" s="317"/>
      <c r="BR53" s="317"/>
      <c r="BS53" s="317"/>
      <c r="BT53" s="317"/>
      <c r="BU53" s="317"/>
      <c r="BV53" s="317"/>
      <c r="BW53" s="318"/>
      <c r="BX53" s="310"/>
      <c r="BY53" s="311"/>
      <c r="BZ53" s="311"/>
      <c r="CA53" s="311"/>
      <c r="CB53" s="311"/>
      <c r="CC53" s="312"/>
      <c r="CD53" s="310"/>
      <c r="CE53" s="311"/>
      <c r="CF53" s="311"/>
      <c r="CG53" s="311"/>
      <c r="CH53" s="311"/>
      <c r="CI53" s="312"/>
      <c r="CJ53" s="310"/>
      <c r="CK53" s="311"/>
      <c r="CL53" s="311"/>
      <c r="CM53" s="311"/>
      <c r="CN53" s="311"/>
      <c r="CO53" s="312"/>
      <c r="CP53" s="266"/>
      <c r="CQ53" s="266"/>
      <c r="CR53" s="2"/>
      <c r="CS53" s="2"/>
      <c r="CT53" s="2"/>
      <c r="CU53" s="2"/>
      <c r="CV53" s="2"/>
      <c r="CW53" s="2"/>
      <c r="CX53" s="2"/>
      <c r="CY53" s="2"/>
      <c r="CZ53" s="2"/>
      <c r="DA53" s="2"/>
      <c r="EA53" s="301"/>
      <c r="EB53" s="302"/>
      <c r="EC53" s="302"/>
      <c r="ED53" s="302"/>
      <c r="EE53" s="302"/>
      <c r="EF53" s="302"/>
      <c r="EG53" s="302"/>
      <c r="EH53" s="303"/>
      <c r="EI53" s="258"/>
      <c r="EJ53" s="253"/>
      <c r="EK53" s="22"/>
      <c r="EL53" s="258" t="b">
        <f>IF(M53&gt;P53,"1",IF(M53&lt;P53,"0"))</f>
        <v>0</v>
      </c>
      <c r="EM53" s="258"/>
      <c r="EN53" s="258" t="b">
        <f>IF(M53&lt;P53,"1",IF(M53&gt;P53,"0"))</f>
        <v>0</v>
      </c>
      <c r="EO53" s="258"/>
      <c r="EP53" s="19"/>
      <c r="EQ53" s="252"/>
      <c r="ER53" s="253"/>
      <c r="ES53" s="252"/>
      <c r="ET53" s="253"/>
      <c r="EU53" s="22"/>
      <c r="EV53" s="258" t="b">
        <f>IF(X53&gt;AA53,"1",IF(X53&lt;AA53,"0"))</f>
        <v>0</v>
      </c>
      <c r="EW53" s="258"/>
      <c r="EX53" s="258" t="b">
        <f>IF(X53&lt;AA53,"1",IF(X53&gt;AA53,"0"))</f>
        <v>0</v>
      </c>
      <c r="EY53" s="258"/>
      <c r="EZ53" s="19"/>
      <c r="FA53" s="252"/>
      <c r="FB53" s="253"/>
      <c r="FC53" s="252"/>
      <c r="FD53" s="253"/>
      <c r="FE53" s="22"/>
      <c r="FF53" s="258" t="str">
        <f>IF(AI53&gt;AL53,"1",IF(AI53&lt;AL53,"0"))</f>
        <v>0</v>
      </c>
      <c r="FG53" s="258"/>
      <c r="FH53" s="258" t="str">
        <f>IF(AI53&lt;AL53,"1",IF(AI53&gt;AL53,"0"))</f>
        <v>1</v>
      </c>
      <c r="FI53" s="258"/>
      <c r="FJ53" s="19"/>
      <c r="FK53" s="252"/>
      <c r="FL53" s="253"/>
      <c r="FM53" s="252"/>
      <c r="FN53" s="253"/>
      <c r="FO53" s="22"/>
      <c r="FP53" s="258" t="b">
        <f>IF(AT53&gt;AW53,"1",IF(AT53&lt;AW53,"0"))</f>
        <v>0</v>
      </c>
      <c r="FQ53" s="258"/>
      <c r="FR53" s="258" t="b">
        <f>IF(AT53&lt;AW53,"1",IF(AT53&gt;AW53,"0"))</f>
        <v>0</v>
      </c>
      <c r="FS53" s="258"/>
      <c r="FT53" s="19"/>
      <c r="FU53" s="252"/>
      <c r="FV53" s="253"/>
      <c r="FW53" s="252"/>
      <c r="FX53" s="253"/>
      <c r="FY53" s="22"/>
      <c r="FZ53" s="258" t="b">
        <f>IF(BE53&gt;BH53,"1",IF(BE53&lt;BH53,"0"))</f>
        <v>0</v>
      </c>
      <c r="GA53" s="258"/>
      <c r="GB53" s="258" t="b">
        <f>IF(BE53&lt;BH53,"1",IF(BE53&gt;BH53,"0"))</f>
        <v>0</v>
      </c>
      <c r="GC53" s="258"/>
      <c r="GD53" s="19"/>
      <c r="GE53" s="252"/>
      <c r="GF53" s="253"/>
      <c r="GG53" s="316"/>
      <c r="GH53" s="317"/>
      <c r="GI53" s="317"/>
      <c r="GJ53" s="317"/>
      <c r="GK53" s="317"/>
      <c r="GL53" s="317"/>
      <c r="GM53" s="317"/>
      <c r="GN53" s="317"/>
      <c r="GO53" s="317"/>
      <c r="GP53" s="318"/>
      <c r="GQ53" s="4"/>
      <c r="GR53" s="5"/>
      <c r="GS53" s="5"/>
      <c r="GT53" s="5"/>
      <c r="GU53" s="5"/>
      <c r="GV53" s="7"/>
      <c r="GW53" s="4"/>
      <c r="GX53" s="5"/>
      <c r="GY53" s="5"/>
      <c r="GZ53" s="5"/>
      <c r="HA53" s="5"/>
      <c r="HB53" s="7"/>
      <c r="HC53" s="2"/>
      <c r="HD53" s="2"/>
      <c r="HE53" s="2"/>
      <c r="HF53" s="2"/>
      <c r="HG53" s="2"/>
      <c r="HH53" s="2"/>
      <c r="HI53" s="257"/>
      <c r="HJ53" s="257"/>
      <c r="HL53" s="2"/>
      <c r="HM53" s="2"/>
      <c r="HN53" s="2"/>
    </row>
    <row r="54" spans="2:222" ht="9.6" customHeight="1">
      <c r="B54" s="40"/>
      <c r="C54" s="38"/>
      <c r="D54" s="38"/>
      <c r="E54" s="38"/>
      <c r="F54" s="38"/>
      <c r="G54" s="38"/>
      <c r="H54" s="38"/>
      <c r="I54" s="39"/>
      <c r="J54" s="18"/>
      <c r="K54" s="18"/>
      <c r="L54" s="23"/>
      <c r="M54" s="258"/>
      <c r="N54" s="258"/>
      <c r="O54" s="251"/>
      <c r="P54" s="258"/>
      <c r="Q54" s="258"/>
      <c r="R54" s="24"/>
      <c r="S54" s="18"/>
      <c r="T54" s="19"/>
      <c r="U54" s="22"/>
      <c r="V54" s="18"/>
      <c r="W54" s="23"/>
      <c r="X54" s="258"/>
      <c r="Y54" s="258"/>
      <c r="Z54" s="251"/>
      <c r="AA54" s="258"/>
      <c r="AB54" s="258"/>
      <c r="AC54" s="24"/>
      <c r="AD54" s="18"/>
      <c r="AE54" s="19"/>
      <c r="AF54" s="22"/>
      <c r="AG54" s="18"/>
      <c r="AH54" s="23"/>
      <c r="AI54" s="258"/>
      <c r="AJ54" s="258"/>
      <c r="AK54" s="251"/>
      <c r="AL54" s="258"/>
      <c r="AM54" s="258"/>
      <c r="AN54" s="24"/>
      <c r="AO54" s="18"/>
      <c r="AP54" s="19"/>
      <c r="AQ54" s="22"/>
      <c r="AR54" s="18"/>
      <c r="AS54" s="23"/>
      <c r="AT54" s="258"/>
      <c r="AU54" s="258"/>
      <c r="AV54" s="251"/>
      <c r="AW54" s="258"/>
      <c r="AX54" s="258"/>
      <c r="AY54" s="24"/>
      <c r="AZ54" s="18"/>
      <c r="BA54" s="19"/>
      <c r="BB54" s="22"/>
      <c r="BC54" s="18"/>
      <c r="BD54" s="23"/>
      <c r="BE54" s="258"/>
      <c r="BF54" s="258"/>
      <c r="BG54" s="251"/>
      <c r="BH54" s="258"/>
      <c r="BI54" s="258"/>
      <c r="BJ54" s="24"/>
      <c r="BK54" s="18"/>
      <c r="BL54" s="19"/>
      <c r="BM54" s="316"/>
      <c r="BN54" s="317"/>
      <c r="BO54" s="317"/>
      <c r="BP54" s="317"/>
      <c r="BQ54" s="317"/>
      <c r="BR54" s="317"/>
      <c r="BS54" s="317"/>
      <c r="BT54" s="317"/>
      <c r="BU54" s="317"/>
      <c r="BV54" s="317"/>
      <c r="BW54" s="318"/>
      <c r="BX54" s="271"/>
      <c r="BY54" s="272"/>
      <c r="BZ54" s="272"/>
      <c r="CA54" s="272"/>
      <c r="CB54" s="272"/>
      <c r="CC54" s="273"/>
      <c r="CD54" s="277">
        <f>GW54</f>
        <v>1.75</v>
      </c>
      <c r="CE54" s="278"/>
      <c r="CF54" s="278"/>
      <c r="CG54" s="278"/>
      <c r="CH54" s="278"/>
      <c r="CI54" s="279"/>
      <c r="CJ54" s="289">
        <f>HC54</f>
        <v>1.0656934306569343</v>
      </c>
      <c r="CK54" s="272"/>
      <c r="CL54" s="272"/>
      <c r="CM54" s="272"/>
      <c r="CN54" s="272"/>
      <c r="CO54" s="273"/>
      <c r="CP54" s="266"/>
      <c r="CQ54" s="266"/>
      <c r="CR54" s="2"/>
      <c r="CS54" s="2"/>
      <c r="CT54" s="2"/>
      <c r="CU54" s="2"/>
      <c r="CV54" s="2"/>
      <c r="CW54" s="2"/>
      <c r="CX54" s="2"/>
      <c r="CY54" s="2"/>
      <c r="CZ54" s="2"/>
      <c r="DA54" s="2"/>
      <c r="EA54" s="30"/>
      <c r="EB54" s="31"/>
      <c r="EC54" s="31"/>
      <c r="ED54" s="31"/>
      <c r="EE54" s="31"/>
      <c r="EF54" s="31"/>
      <c r="EG54" s="31"/>
      <c r="EH54" s="32"/>
      <c r="EI54" s="18"/>
      <c r="EJ54" s="18"/>
      <c r="EK54" s="23"/>
      <c r="EL54" s="258"/>
      <c r="EM54" s="258"/>
      <c r="EN54" s="258"/>
      <c r="EO54" s="258"/>
      <c r="EP54" s="24"/>
      <c r="EQ54" s="18"/>
      <c r="ER54" s="19"/>
      <c r="ES54" s="22"/>
      <c r="ET54" s="18"/>
      <c r="EU54" s="23"/>
      <c r="EV54" s="258"/>
      <c r="EW54" s="258"/>
      <c r="EX54" s="258"/>
      <c r="EY54" s="258"/>
      <c r="EZ54" s="24"/>
      <c r="FA54" s="18"/>
      <c r="FB54" s="19"/>
      <c r="FC54" s="22"/>
      <c r="FD54" s="18"/>
      <c r="FE54" s="23"/>
      <c r="FF54" s="258"/>
      <c r="FG54" s="258"/>
      <c r="FH54" s="258"/>
      <c r="FI54" s="258"/>
      <c r="FJ54" s="24"/>
      <c r="FK54" s="18"/>
      <c r="FL54" s="19"/>
      <c r="FM54" s="22"/>
      <c r="FN54" s="18"/>
      <c r="FO54" s="23"/>
      <c r="FP54" s="258"/>
      <c r="FQ54" s="258"/>
      <c r="FR54" s="258"/>
      <c r="FS54" s="258"/>
      <c r="FT54" s="24"/>
      <c r="FU54" s="18"/>
      <c r="FV54" s="19"/>
      <c r="FW54" s="22"/>
      <c r="FX54" s="18"/>
      <c r="FY54" s="23"/>
      <c r="FZ54" s="258"/>
      <c r="GA54" s="258"/>
      <c r="GB54" s="258"/>
      <c r="GC54" s="258"/>
      <c r="GD54" s="24"/>
      <c r="GE54" s="18"/>
      <c r="GF54" s="19"/>
      <c r="GG54" s="316"/>
      <c r="GH54" s="317"/>
      <c r="GI54" s="317"/>
      <c r="GJ54" s="317"/>
      <c r="GK54" s="317"/>
      <c r="GL54" s="317"/>
      <c r="GM54" s="317"/>
      <c r="GN54" s="317"/>
      <c r="GO54" s="317"/>
      <c r="GP54" s="318"/>
      <c r="GQ54" s="271">
        <f>IF(GU50=0,GQ50,GQ50/GU50)</f>
        <v>1.5</v>
      </c>
      <c r="GR54" s="284"/>
      <c r="GS54" s="284"/>
      <c r="GT54" s="284"/>
      <c r="GU54" s="284"/>
      <c r="GV54" s="285"/>
      <c r="GW54" s="271">
        <f>HR19</f>
        <v>1.75</v>
      </c>
      <c r="GX54" s="284"/>
      <c r="GY54" s="284"/>
      <c r="GZ54" s="284"/>
      <c r="HA54" s="284"/>
      <c r="HB54" s="285"/>
      <c r="HC54" s="289">
        <f>HC50/HG50</f>
        <v>1.0656934306569343</v>
      </c>
      <c r="HD54" s="290"/>
      <c r="HE54" s="290"/>
      <c r="HF54" s="290"/>
      <c r="HG54" s="290"/>
      <c r="HH54" s="291"/>
      <c r="HI54" s="257"/>
      <c r="HJ54" s="257"/>
      <c r="HL54" s="2"/>
      <c r="HM54" s="2"/>
      <c r="HN54" s="2"/>
    </row>
    <row r="55" spans="2:222" ht="9.6" customHeight="1">
      <c r="B55" s="41"/>
      <c r="C55" s="42"/>
      <c r="D55" s="42"/>
      <c r="E55" s="42"/>
      <c r="F55" s="42"/>
      <c r="G55" s="42"/>
      <c r="H55" s="42"/>
      <c r="I55" s="43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4"/>
      <c r="U55" s="23"/>
      <c r="V55" s="25"/>
      <c r="W55" s="25"/>
      <c r="X55" s="25"/>
      <c r="Y55" s="25"/>
      <c r="Z55" s="25"/>
      <c r="AA55" s="25"/>
      <c r="AB55" s="25"/>
      <c r="AC55" s="25"/>
      <c r="AD55" s="25"/>
      <c r="AE55" s="24"/>
      <c r="AF55" s="23"/>
      <c r="AG55" s="25"/>
      <c r="AH55" s="25"/>
      <c r="AI55" s="25"/>
      <c r="AJ55" s="25"/>
      <c r="AK55" s="25"/>
      <c r="AL55" s="25"/>
      <c r="AM55" s="25"/>
      <c r="AN55" s="25"/>
      <c r="AO55" s="25"/>
      <c r="AP55" s="24"/>
      <c r="AQ55" s="23"/>
      <c r="AR55" s="25"/>
      <c r="AS55" s="25"/>
      <c r="AT55" s="25"/>
      <c r="AU55" s="25"/>
      <c r="AV55" s="25"/>
      <c r="AW55" s="25"/>
      <c r="AX55" s="25"/>
      <c r="AY55" s="25"/>
      <c r="AZ55" s="25"/>
      <c r="BA55" s="24"/>
      <c r="BB55" s="23"/>
      <c r="BC55" s="25"/>
      <c r="BD55" s="25"/>
      <c r="BE55" s="25"/>
      <c r="BF55" s="25"/>
      <c r="BG55" s="25"/>
      <c r="BH55" s="25"/>
      <c r="BI55" s="25"/>
      <c r="BJ55" s="25"/>
      <c r="BK55" s="25"/>
      <c r="BL55" s="24"/>
      <c r="BM55" s="319"/>
      <c r="BN55" s="320"/>
      <c r="BO55" s="320"/>
      <c r="BP55" s="320"/>
      <c r="BQ55" s="320"/>
      <c r="BR55" s="320"/>
      <c r="BS55" s="320"/>
      <c r="BT55" s="320"/>
      <c r="BU55" s="320"/>
      <c r="BV55" s="320"/>
      <c r="BW55" s="321"/>
      <c r="BX55" s="274"/>
      <c r="BY55" s="275"/>
      <c r="BZ55" s="275"/>
      <c r="CA55" s="275"/>
      <c r="CB55" s="275"/>
      <c r="CC55" s="276"/>
      <c r="CD55" s="280"/>
      <c r="CE55" s="281"/>
      <c r="CF55" s="281"/>
      <c r="CG55" s="281"/>
      <c r="CH55" s="281"/>
      <c r="CI55" s="282"/>
      <c r="CJ55" s="274"/>
      <c r="CK55" s="275"/>
      <c r="CL55" s="275"/>
      <c r="CM55" s="275"/>
      <c r="CN55" s="275"/>
      <c r="CO55" s="276"/>
      <c r="CP55" s="266"/>
      <c r="CQ55" s="266"/>
      <c r="CR55" s="2"/>
      <c r="CS55" s="2"/>
      <c r="CT55" s="2"/>
      <c r="CU55" s="2"/>
      <c r="CV55" s="2"/>
      <c r="CW55" s="2"/>
      <c r="CX55" s="2"/>
      <c r="CY55" s="2"/>
      <c r="CZ55" s="2"/>
      <c r="DA55" s="2"/>
      <c r="EA55" s="33"/>
      <c r="EB55" s="34"/>
      <c r="EC55" s="34"/>
      <c r="ED55" s="34"/>
      <c r="EE55" s="34"/>
      <c r="EF55" s="34"/>
      <c r="EG55" s="34"/>
      <c r="EH55" s="35"/>
      <c r="EI55" s="25"/>
      <c r="EJ55" s="25"/>
      <c r="EK55" s="25"/>
      <c r="EL55" s="25"/>
      <c r="EM55" s="25"/>
      <c r="EN55" s="25"/>
      <c r="EO55" s="25"/>
      <c r="EP55" s="25"/>
      <c r="EQ55" s="25"/>
      <c r="ER55" s="24"/>
      <c r="ES55" s="23"/>
      <c r="ET55" s="25"/>
      <c r="EU55" s="25"/>
      <c r="EV55" s="25"/>
      <c r="EW55" s="25"/>
      <c r="EX55" s="25"/>
      <c r="EY55" s="25"/>
      <c r="EZ55" s="25"/>
      <c r="FA55" s="25"/>
      <c r="FB55" s="24"/>
      <c r="FC55" s="23"/>
      <c r="FD55" s="25"/>
      <c r="FE55" s="25"/>
      <c r="FF55" s="25"/>
      <c r="FG55" s="25"/>
      <c r="FH55" s="25"/>
      <c r="FI55" s="25"/>
      <c r="FJ55" s="25"/>
      <c r="FK55" s="25"/>
      <c r="FL55" s="24"/>
      <c r="FM55" s="23"/>
      <c r="FN55" s="25"/>
      <c r="FO55" s="25"/>
      <c r="FP55" s="25"/>
      <c r="FQ55" s="25"/>
      <c r="FR55" s="25"/>
      <c r="FS55" s="25"/>
      <c r="FT55" s="25"/>
      <c r="FU55" s="25"/>
      <c r="FV55" s="24"/>
      <c r="FW55" s="23"/>
      <c r="FX55" s="25"/>
      <c r="FY55" s="25"/>
      <c r="FZ55" s="25"/>
      <c r="GA55" s="25"/>
      <c r="GB55" s="25"/>
      <c r="GC55" s="25"/>
      <c r="GD55" s="25"/>
      <c r="GE55" s="25"/>
      <c r="GF55" s="24"/>
      <c r="GG55" s="319"/>
      <c r="GH55" s="320"/>
      <c r="GI55" s="320"/>
      <c r="GJ55" s="320"/>
      <c r="GK55" s="320"/>
      <c r="GL55" s="320"/>
      <c r="GM55" s="320"/>
      <c r="GN55" s="320"/>
      <c r="GO55" s="320"/>
      <c r="GP55" s="321"/>
      <c r="GQ55" s="286"/>
      <c r="GR55" s="287"/>
      <c r="GS55" s="287"/>
      <c r="GT55" s="287"/>
      <c r="GU55" s="287"/>
      <c r="GV55" s="288"/>
      <c r="GW55" s="286"/>
      <c r="GX55" s="287"/>
      <c r="GY55" s="287"/>
      <c r="GZ55" s="287"/>
      <c r="HA55" s="287"/>
      <c r="HB55" s="288"/>
      <c r="HC55" s="292"/>
      <c r="HD55" s="293"/>
      <c r="HE55" s="293"/>
      <c r="HF55" s="293"/>
      <c r="HG55" s="293"/>
      <c r="HH55" s="294"/>
      <c r="HI55" s="257"/>
      <c r="HJ55" s="257"/>
      <c r="HL55" s="2"/>
      <c r="HM55" s="2"/>
      <c r="HN55" s="2"/>
    </row>
    <row r="56" spans="2:222" ht="9.9499999999999993" customHeight="1"/>
    <row r="57" spans="2:222" ht="9.9499999999999993" customHeight="1"/>
    <row r="58" spans="2:222" ht="9.9499999999999993" customHeight="1">
      <c r="B58" s="299" t="s">
        <v>7</v>
      </c>
      <c r="C58" s="299"/>
      <c r="D58" s="299"/>
      <c r="E58" s="299"/>
      <c r="F58" s="299"/>
      <c r="G58" s="299"/>
      <c r="H58" s="299"/>
      <c r="I58" s="299"/>
      <c r="J58" s="300" t="str">
        <f>VLOOKUP(1,HP26:HQ31,2,FALSE)</f>
        <v>NBクラブ</v>
      </c>
      <c r="K58" s="300"/>
      <c r="L58" s="300"/>
      <c r="M58" s="300"/>
      <c r="N58" s="300"/>
      <c r="O58" s="300"/>
      <c r="P58" s="300"/>
      <c r="Q58" s="300"/>
      <c r="R58" s="300"/>
      <c r="S58" s="300"/>
      <c r="T58" s="300"/>
      <c r="U58" s="300"/>
      <c r="V58" s="300"/>
      <c r="W58" s="300"/>
      <c r="X58" s="300"/>
      <c r="Y58" s="300"/>
      <c r="Z58" s="300"/>
      <c r="AA58" s="300"/>
      <c r="AB58" s="300"/>
      <c r="AC58" s="300"/>
      <c r="AD58" s="300"/>
      <c r="AE58" s="300"/>
      <c r="AH58" s="44"/>
      <c r="AI58" s="44"/>
      <c r="AJ58" s="44"/>
      <c r="AK58" s="44"/>
      <c r="AL58" s="44"/>
      <c r="AM58" s="44"/>
      <c r="AN58" s="44"/>
      <c r="AO58" s="44"/>
      <c r="AP58" s="44"/>
      <c r="AQ58" s="44"/>
      <c r="AR58" s="44"/>
      <c r="AS58" s="44"/>
      <c r="AT58" s="44"/>
      <c r="AU58" s="44"/>
      <c r="AV58" s="44"/>
      <c r="AW58" s="44"/>
      <c r="AX58" s="44"/>
      <c r="AY58" s="44"/>
      <c r="AZ58" s="44"/>
      <c r="BA58" s="44"/>
      <c r="BB58" s="44"/>
      <c r="BC58" s="44"/>
      <c r="BD58" s="44"/>
      <c r="BE58" s="44"/>
      <c r="BF58" s="44"/>
      <c r="BG58" s="44"/>
      <c r="BH58" s="44"/>
      <c r="BI58" s="44"/>
      <c r="BJ58" s="44"/>
      <c r="BK58" s="44"/>
      <c r="BL58" s="44"/>
      <c r="BM58" s="44"/>
      <c r="BN58" s="44"/>
      <c r="BO58" s="44"/>
      <c r="BP58" s="44"/>
      <c r="BQ58" s="44"/>
      <c r="BR58" s="44"/>
      <c r="BS58" s="44"/>
      <c r="BT58" s="44"/>
      <c r="BU58" s="44"/>
      <c r="BV58" s="44"/>
      <c r="BW58" s="44"/>
      <c r="BX58" s="44"/>
      <c r="BY58" s="44"/>
      <c r="BZ58" s="44"/>
      <c r="CA58" s="44"/>
      <c r="CB58" s="44"/>
      <c r="CC58" s="44"/>
      <c r="CD58" s="44"/>
      <c r="CE58" s="44"/>
      <c r="CF58" s="44"/>
      <c r="CG58" s="44"/>
      <c r="CH58" s="44"/>
      <c r="CI58" s="44"/>
      <c r="CJ58" s="44"/>
      <c r="CK58" s="44"/>
      <c r="CL58" s="44"/>
      <c r="CM58" s="44"/>
      <c r="CN58" s="44"/>
      <c r="CO58" s="44"/>
      <c r="CP58" s="44"/>
      <c r="CQ58" s="44"/>
    </row>
    <row r="59" spans="2:222" ht="9.9499999999999993" customHeight="1">
      <c r="B59" s="299"/>
      <c r="C59" s="299"/>
      <c r="D59" s="299"/>
      <c r="E59" s="299"/>
      <c r="F59" s="299"/>
      <c r="G59" s="299"/>
      <c r="H59" s="299"/>
      <c r="I59" s="299"/>
      <c r="J59" s="300"/>
      <c r="K59" s="300"/>
      <c r="L59" s="300"/>
      <c r="M59" s="300"/>
      <c r="N59" s="300"/>
      <c r="O59" s="300"/>
      <c r="P59" s="300"/>
      <c r="Q59" s="300"/>
      <c r="R59" s="300"/>
      <c r="S59" s="300"/>
      <c r="T59" s="300"/>
      <c r="U59" s="300"/>
      <c r="V59" s="300"/>
      <c r="W59" s="300"/>
      <c r="X59" s="300"/>
      <c r="Y59" s="300"/>
      <c r="Z59" s="300"/>
      <c r="AA59" s="300"/>
      <c r="AB59" s="300"/>
      <c r="AC59" s="300"/>
      <c r="AD59" s="300"/>
      <c r="AE59" s="300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  <c r="AV59" s="44"/>
      <c r="AW59" s="44"/>
      <c r="AX59" s="44"/>
      <c r="AY59" s="44"/>
      <c r="AZ59" s="44"/>
      <c r="BA59" s="44"/>
      <c r="BB59" s="44"/>
      <c r="BC59" s="44"/>
      <c r="BD59" s="44"/>
      <c r="BE59" s="44"/>
      <c r="BF59" s="44"/>
      <c r="BG59" s="44"/>
      <c r="BH59" s="44"/>
      <c r="BI59" s="44"/>
      <c r="BJ59" s="44"/>
      <c r="BK59" s="44"/>
      <c r="BL59" s="44"/>
      <c r="BM59" s="44"/>
      <c r="BN59" s="44"/>
      <c r="BO59" s="44"/>
      <c r="BP59" s="44"/>
      <c r="BQ59" s="44"/>
      <c r="BR59" s="44"/>
      <c r="BS59" s="44"/>
      <c r="BT59" s="44"/>
      <c r="BU59" s="44"/>
      <c r="BV59" s="44"/>
      <c r="BW59" s="44"/>
      <c r="BX59" s="44"/>
      <c r="BY59" s="44"/>
      <c r="BZ59" s="44"/>
      <c r="CA59" s="44"/>
      <c r="CB59" s="44"/>
      <c r="CC59" s="44"/>
      <c r="CD59" s="44"/>
      <c r="CE59" s="44"/>
      <c r="CF59" s="44"/>
      <c r="CG59" s="44"/>
      <c r="CH59" s="44"/>
      <c r="CI59" s="44"/>
      <c r="CJ59" s="44"/>
      <c r="CK59" s="44"/>
      <c r="CL59" s="44"/>
      <c r="CM59" s="44"/>
      <c r="CN59" s="44"/>
      <c r="CO59" s="44"/>
      <c r="CP59" s="44"/>
      <c r="CQ59" s="44"/>
    </row>
    <row r="60" spans="2:222" ht="9.9499999999999993" customHeight="1">
      <c r="B60" s="299" t="s">
        <v>8</v>
      </c>
      <c r="C60" s="299"/>
      <c r="D60" s="299"/>
      <c r="E60" s="299"/>
      <c r="F60" s="299"/>
      <c r="G60" s="299"/>
      <c r="H60" s="299"/>
      <c r="I60" s="299"/>
      <c r="J60" s="300" t="str">
        <f>VLOOKUP(2,HP26:HQ31,2,FALSE)</f>
        <v>Ｔ．Ｐｏｏｈ　Ｚ</v>
      </c>
      <c r="K60" s="300"/>
      <c r="L60" s="300"/>
      <c r="M60" s="300"/>
      <c r="N60" s="300"/>
      <c r="O60" s="300"/>
      <c r="P60" s="300"/>
      <c r="Q60" s="300"/>
      <c r="R60" s="300"/>
      <c r="S60" s="300"/>
      <c r="T60" s="300"/>
      <c r="U60" s="300"/>
      <c r="V60" s="300"/>
      <c r="W60" s="300"/>
      <c r="X60" s="300"/>
      <c r="Y60" s="300"/>
      <c r="Z60" s="300"/>
      <c r="AA60" s="300"/>
      <c r="AB60" s="300"/>
      <c r="AC60" s="300"/>
      <c r="AD60" s="300"/>
      <c r="AE60" s="300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44"/>
      <c r="BP60" s="44"/>
      <c r="BQ60" s="44"/>
      <c r="BR60" s="44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44"/>
      <c r="CD60" s="44"/>
      <c r="CE60" s="44"/>
      <c r="CF60" s="44"/>
      <c r="CG60" s="44"/>
      <c r="CH60" s="44"/>
      <c r="CI60" s="44"/>
      <c r="CJ60" s="44"/>
      <c r="CK60" s="44"/>
      <c r="CL60" s="44"/>
      <c r="CM60" s="44"/>
      <c r="CN60" s="44"/>
      <c r="CO60" s="44"/>
      <c r="CP60" s="44"/>
      <c r="CQ60" s="44"/>
    </row>
    <row r="61" spans="2:222" ht="9.9499999999999993" customHeight="1">
      <c r="B61" s="299"/>
      <c r="C61" s="299"/>
      <c r="D61" s="299"/>
      <c r="E61" s="299"/>
      <c r="F61" s="299"/>
      <c r="G61" s="299"/>
      <c r="H61" s="299"/>
      <c r="I61" s="299"/>
      <c r="J61" s="300"/>
      <c r="K61" s="300"/>
      <c r="L61" s="300"/>
      <c r="M61" s="300"/>
      <c r="N61" s="300"/>
      <c r="O61" s="300"/>
      <c r="P61" s="300"/>
      <c r="Q61" s="300"/>
      <c r="R61" s="300"/>
      <c r="S61" s="300"/>
      <c r="T61" s="300"/>
      <c r="U61" s="300"/>
      <c r="V61" s="300"/>
      <c r="W61" s="300"/>
      <c r="X61" s="300"/>
      <c r="Y61" s="300"/>
      <c r="Z61" s="300"/>
      <c r="AA61" s="300"/>
      <c r="AB61" s="300"/>
      <c r="AC61" s="300"/>
      <c r="AD61" s="300"/>
      <c r="AE61" s="300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  <c r="BA61" s="44"/>
      <c r="BB61" s="44"/>
      <c r="BC61" s="44"/>
      <c r="BD61" s="44"/>
      <c r="BE61" s="44"/>
      <c r="BF61" s="44"/>
      <c r="BG61" s="44"/>
      <c r="BH61" s="44"/>
      <c r="BI61" s="44"/>
      <c r="BJ61" s="44"/>
      <c r="BK61" s="44"/>
      <c r="BL61" s="44"/>
      <c r="BM61" s="44"/>
      <c r="BN61" s="44"/>
      <c r="BO61" s="44"/>
      <c r="BP61" s="44"/>
      <c r="BQ61" s="44"/>
      <c r="BR61" s="44"/>
      <c r="BS61" s="44"/>
      <c r="BT61" s="44"/>
      <c r="BU61" s="44"/>
      <c r="BV61" s="44"/>
      <c r="BW61" s="44"/>
      <c r="BX61" s="44"/>
      <c r="BY61" s="44"/>
      <c r="BZ61" s="44"/>
      <c r="CA61" s="44"/>
      <c r="CB61" s="44"/>
      <c r="CC61" s="44"/>
      <c r="CD61" s="44"/>
      <c r="CE61" s="44"/>
      <c r="CF61" s="44"/>
      <c r="CG61" s="44"/>
      <c r="CH61" s="44"/>
      <c r="CI61" s="44"/>
      <c r="CJ61" s="44"/>
      <c r="CK61" s="44"/>
      <c r="CL61" s="44"/>
      <c r="CM61" s="44"/>
      <c r="CN61" s="44"/>
      <c r="CO61" s="44"/>
      <c r="CP61" s="44"/>
      <c r="CQ61" s="44"/>
    </row>
    <row r="62" spans="2:222" ht="9.9499999999999993" customHeight="1">
      <c r="B62" s="299" t="s">
        <v>9</v>
      </c>
      <c r="C62" s="299"/>
      <c r="D62" s="299"/>
      <c r="E62" s="299"/>
      <c r="F62" s="299"/>
      <c r="G62" s="299"/>
      <c r="H62" s="299"/>
      <c r="I62" s="299"/>
      <c r="J62" s="300" t="str">
        <f>VLOOKUP(3,HP26:HQ31,2,FALSE)</f>
        <v>新川大五露</v>
      </c>
      <c r="K62" s="300"/>
      <c r="L62" s="300"/>
      <c r="M62" s="300"/>
      <c r="N62" s="300"/>
      <c r="O62" s="300"/>
      <c r="P62" s="300"/>
      <c r="Q62" s="300"/>
      <c r="R62" s="300"/>
      <c r="S62" s="300"/>
      <c r="T62" s="300"/>
      <c r="U62" s="300"/>
      <c r="V62" s="300"/>
      <c r="W62" s="300"/>
      <c r="X62" s="300"/>
      <c r="Y62" s="300"/>
      <c r="Z62" s="300"/>
      <c r="AA62" s="300"/>
      <c r="AB62" s="300"/>
      <c r="AC62" s="300"/>
      <c r="AD62" s="300"/>
      <c r="AE62" s="300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  <c r="BI62" s="44"/>
      <c r="BJ62" s="44"/>
      <c r="BK62" s="44"/>
      <c r="BL62" s="44"/>
      <c r="BM62" s="44"/>
      <c r="BN62" s="44"/>
      <c r="BO62" s="44"/>
      <c r="BP62" s="44"/>
      <c r="BQ62" s="44"/>
      <c r="BR62" s="44"/>
      <c r="BS62" s="44"/>
      <c r="BT62" s="44"/>
      <c r="BU62" s="44"/>
      <c r="BV62" s="44"/>
      <c r="BW62" s="44"/>
      <c r="BX62" s="44"/>
      <c r="BY62" s="44"/>
      <c r="BZ62" s="44"/>
      <c r="CA62" s="44"/>
      <c r="CB62" s="44"/>
      <c r="CC62" s="44"/>
      <c r="CD62" s="44"/>
      <c r="CE62" s="44"/>
      <c r="CF62" s="44"/>
      <c r="CG62" s="44"/>
      <c r="CH62" s="44"/>
      <c r="CI62" s="44"/>
      <c r="CJ62" s="44"/>
      <c r="CK62" s="44"/>
      <c r="CL62" s="44"/>
      <c r="CM62" s="44"/>
      <c r="CN62" s="44"/>
      <c r="CO62" s="44"/>
      <c r="CP62" s="44"/>
      <c r="CQ62" s="44"/>
    </row>
    <row r="63" spans="2:222" ht="9.9499999999999993" customHeight="1">
      <c r="B63" s="299"/>
      <c r="C63" s="299"/>
      <c r="D63" s="299"/>
      <c r="E63" s="299"/>
      <c r="F63" s="299"/>
      <c r="G63" s="299"/>
      <c r="H63" s="299"/>
      <c r="I63" s="299"/>
      <c r="J63" s="300"/>
      <c r="K63" s="300"/>
      <c r="L63" s="300"/>
      <c r="M63" s="300"/>
      <c r="N63" s="300"/>
      <c r="O63" s="300"/>
      <c r="P63" s="300"/>
      <c r="Q63" s="300"/>
      <c r="R63" s="300"/>
      <c r="S63" s="300"/>
      <c r="T63" s="300"/>
      <c r="U63" s="300"/>
      <c r="V63" s="300"/>
      <c r="W63" s="300"/>
      <c r="X63" s="300"/>
      <c r="Y63" s="300"/>
      <c r="Z63" s="300"/>
      <c r="AA63" s="300"/>
      <c r="AB63" s="300"/>
      <c r="AC63" s="300"/>
      <c r="AD63" s="300"/>
      <c r="AE63" s="300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  <c r="BL63" s="44"/>
      <c r="BM63" s="44"/>
      <c r="BN63" s="44"/>
      <c r="BO63" s="44"/>
      <c r="BP63" s="44"/>
      <c r="BQ63" s="44"/>
      <c r="BR63" s="44"/>
      <c r="BS63" s="44"/>
      <c r="BT63" s="44"/>
      <c r="BU63" s="44"/>
      <c r="BV63" s="44"/>
      <c r="BW63" s="44"/>
      <c r="BX63" s="44"/>
      <c r="BY63" s="44"/>
      <c r="BZ63" s="44"/>
      <c r="CA63" s="44"/>
      <c r="CB63" s="44"/>
      <c r="CC63" s="44"/>
      <c r="CD63" s="44"/>
      <c r="CE63" s="44"/>
      <c r="CF63" s="44"/>
      <c r="CG63" s="44"/>
      <c r="CH63" s="44"/>
      <c r="CI63" s="44"/>
      <c r="CJ63" s="44"/>
      <c r="CK63" s="44"/>
      <c r="CL63" s="44"/>
      <c r="CM63" s="44"/>
      <c r="CN63" s="44"/>
      <c r="CO63" s="44"/>
      <c r="CP63" s="44"/>
      <c r="CQ63" s="44"/>
    </row>
    <row r="64" spans="2:222" ht="9.9499999999999993" customHeight="1">
      <c r="B64" s="299" t="s">
        <v>10</v>
      </c>
      <c r="C64" s="299"/>
      <c r="D64" s="299"/>
      <c r="E64" s="299"/>
      <c r="F64" s="299"/>
      <c r="G64" s="299"/>
      <c r="H64" s="299"/>
      <c r="I64" s="299"/>
      <c r="J64" s="300" t="str">
        <f>VLOOKUP(4,HP26:HQ30,2,FALSE)</f>
        <v>ＳＯＬＥ</v>
      </c>
      <c r="K64" s="300"/>
      <c r="L64" s="300"/>
      <c r="M64" s="300"/>
      <c r="N64" s="300"/>
      <c r="O64" s="300"/>
      <c r="P64" s="300"/>
      <c r="Q64" s="300"/>
      <c r="R64" s="300"/>
      <c r="S64" s="300"/>
      <c r="T64" s="300"/>
      <c r="U64" s="300"/>
      <c r="V64" s="300"/>
      <c r="W64" s="300"/>
      <c r="X64" s="300"/>
      <c r="Y64" s="300"/>
      <c r="Z64" s="300"/>
      <c r="AA64" s="300"/>
      <c r="AB64" s="300"/>
      <c r="AC64" s="300"/>
      <c r="AD64" s="300"/>
      <c r="AE64" s="300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  <c r="BJ64" s="44"/>
      <c r="BK64" s="44"/>
      <c r="BL64" s="44"/>
      <c r="BM64" s="44"/>
      <c r="BN64" s="44"/>
      <c r="BO64" s="44"/>
      <c r="BP64" s="44"/>
      <c r="BQ64" s="44"/>
      <c r="BR64" s="44"/>
      <c r="BS64" s="44"/>
      <c r="BT64" s="44"/>
      <c r="BU64" s="44"/>
      <c r="BV64" s="44"/>
      <c r="BW64" s="44"/>
      <c r="BX64" s="44"/>
      <c r="BY64" s="44"/>
      <c r="BZ64" s="44"/>
      <c r="CA64" s="44"/>
      <c r="CB64" s="44"/>
      <c r="CC64" s="44"/>
      <c r="CD64" s="44"/>
      <c r="CE64" s="44"/>
      <c r="CF64" s="44"/>
      <c r="CG64" s="44"/>
      <c r="CH64" s="44"/>
      <c r="CI64" s="44"/>
      <c r="CJ64" s="44"/>
      <c r="CK64" s="44"/>
      <c r="CL64" s="44"/>
      <c r="CM64" s="44"/>
      <c r="CN64" s="44"/>
      <c r="CO64" s="44"/>
      <c r="CP64" s="44"/>
      <c r="CQ64" s="44"/>
    </row>
    <row r="65" spans="2:95" ht="9.9499999999999993" customHeight="1">
      <c r="B65" s="299"/>
      <c r="C65" s="299"/>
      <c r="D65" s="299"/>
      <c r="E65" s="299"/>
      <c r="F65" s="299"/>
      <c r="G65" s="299"/>
      <c r="H65" s="299"/>
      <c r="I65" s="299"/>
      <c r="J65" s="300"/>
      <c r="K65" s="300"/>
      <c r="L65" s="300"/>
      <c r="M65" s="300"/>
      <c r="N65" s="300"/>
      <c r="O65" s="300"/>
      <c r="P65" s="300"/>
      <c r="Q65" s="300"/>
      <c r="R65" s="300"/>
      <c r="S65" s="300"/>
      <c r="T65" s="300"/>
      <c r="U65" s="300"/>
      <c r="V65" s="300"/>
      <c r="W65" s="300"/>
      <c r="X65" s="300"/>
      <c r="Y65" s="300"/>
      <c r="Z65" s="300"/>
      <c r="AA65" s="300"/>
      <c r="AB65" s="300"/>
      <c r="AC65" s="300"/>
      <c r="AD65" s="300"/>
      <c r="AE65" s="300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44"/>
      <c r="AU65" s="44"/>
      <c r="AV65" s="44"/>
      <c r="AW65" s="44"/>
      <c r="AX65" s="44"/>
      <c r="AY65" s="44"/>
      <c r="AZ65" s="44"/>
      <c r="BA65" s="44"/>
      <c r="BB65" s="44"/>
      <c r="BC65" s="44"/>
      <c r="BD65" s="44"/>
      <c r="BE65" s="44"/>
      <c r="BF65" s="44"/>
      <c r="BG65" s="44"/>
      <c r="BH65" s="44"/>
      <c r="BI65" s="44"/>
      <c r="BJ65" s="44"/>
      <c r="BK65" s="44"/>
      <c r="BL65" s="44"/>
      <c r="BM65" s="44"/>
      <c r="BN65" s="44"/>
      <c r="BO65" s="44"/>
      <c r="BP65" s="44"/>
      <c r="BQ65" s="44"/>
      <c r="BR65" s="44"/>
      <c r="BS65" s="44"/>
      <c r="BT65" s="44"/>
      <c r="BU65" s="44"/>
      <c r="BV65" s="44"/>
      <c r="BW65" s="44"/>
      <c r="BX65" s="44"/>
      <c r="BY65" s="44"/>
      <c r="BZ65" s="44"/>
      <c r="CA65" s="44"/>
      <c r="CB65" s="44"/>
      <c r="CC65" s="44"/>
      <c r="CD65" s="44"/>
      <c r="CE65" s="44"/>
      <c r="CF65" s="44"/>
      <c r="CG65" s="44"/>
      <c r="CH65" s="44"/>
      <c r="CI65" s="44"/>
      <c r="CJ65" s="44"/>
      <c r="CK65" s="44"/>
      <c r="CL65" s="44"/>
      <c r="CM65" s="44"/>
      <c r="CN65" s="44"/>
      <c r="CO65" s="44"/>
      <c r="CP65" s="44"/>
      <c r="CQ65" s="44"/>
    </row>
    <row r="66" spans="2:95" ht="9.9499999999999993" customHeight="1">
      <c r="B66" s="299" t="s">
        <v>15</v>
      </c>
      <c r="C66" s="299"/>
      <c r="D66" s="299"/>
      <c r="E66" s="299"/>
      <c r="F66" s="299"/>
      <c r="G66" s="299"/>
      <c r="H66" s="299"/>
      <c r="I66" s="299"/>
      <c r="J66" s="300" t="str">
        <f>VLOOKUP(5,HP28:HQ31,2,FALSE)</f>
        <v>ＳＯＬＥ・Ｇ</v>
      </c>
      <c r="K66" s="300"/>
      <c r="L66" s="300"/>
      <c r="M66" s="300"/>
      <c r="N66" s="300"/>
      <c r="O66" s="300"/>
      <c r="P66" s="300"/>
      <c r="Q66" s="300"/>
      <c r="R66" s="300"/>
      <c r="S66" s="300"/>
      <c r="T66" s="300"/>
      <c r="U66" s="300"/>
      <c r="V66" s="300"/>
      <c r="W66" s="300"/>
      <c r="X66" s="300"/>
      <c r="Y66" s="300"/>
      <c r="Z66" s="300"/>
      <c r="AA66" s="300"/>
      <c r="AB66" s="300"/>
      <c r="AC66" s="300"/>
      <c r="AD66" s="300"/>
      <c r="AE66" s="300"/>
    </row>
    <row r="67" spans="2:95" ht="9.9499999999999993" customHeight="1">
      <c r="B67" s="299"/>
      <c r="C67" s="299"/>
      <c r="D67" s="299"/>
      <c r="E67" s="299"/>
      <c r="F67" s="299"/>
      <c r="G67" s="299"/>
      <c r="H67" s="299"/>
      <c r="I67" s="299"/>
      <c r="J67" s="300"/>
      <c r="K67" s="300"/>
      <c r="L67" s="300"/>
      <c r="M67" s="300"/>
      <c r="N67" s="300"/>
      <c r="O67" s="300"/>
      <c r="P67" s="300"/>
      <c r="Q67" s="300"/>
      <c r="R67" s="300"/>
      <c r="S67" s="300"/>
      <c r="T67" s="300"/>
      <c r="U67" s="300"/>
      <c r="V67" s="300"/>
      <c r="W67" s="300"/>
      <c r="X67" s="300"/>
      <c r="Y67" s="300"/>
      <c r="Z67" s="300"/>
      <c r="AA67" s="300"/>
      <c r="AB67" s="300"/>
      <c r="AC67" s="300"/>
      <c r="AD67" s="300"/>
      <c r="AE67" s="300"/>
    </row>
    <row r="68" spans="2:95" ht="9.9499999999999993" customHeight="1">
      <c r="B68" s="299" t="s">
        <v>29</v>
      </c>
      <c r="C68" s="299"/>
      <c r="D68" s="299"/>
      <c r="E68" s="299"/>
      <c r="F68" s="299"/>
      <c r="G68" s="299"/>
      <c r="H68" s="299"/>
      <c r="I68" s="299"/>
      <c r="J68" s="300" t="str">
        <f>VLOOKUP(6,HP28:HQ31,2,FALSE)</f>
        <v>生一倶楽部</v>
      </c>
      <c r="K68" s="300"/>
      <c r="L68" s="300"/>
      <c r="M68" s="300"/>
      <c r="N68" s="300"/>
      <c r="O68" s="300"/>
      <c r="P68" s="300"/>
      <c r="Q68" s="300"/>
      <c r="R68" s="300"/>
      <c r="S68" s="300"/>
      <c r="T68" s="300"/>
      <c r="U68" s="300"/>
      <c r="V68" s="300"/>
      <c r="W68" s="300"/>
      <c r="X68" s="300"/>
      <c r="Y68" s="300"/>
      <c r="Z68" s="300"/>
      <c r="AA68" s="300"/>
      <c r="AB68" s="300"/>
      <c r="AC68" s="300"/>
      <c r="AD68" s="300"/>
      <c r="AE68" s="300"/>
    </row>
    <row r="69" spans="2:95" ht="9.9499999999999993" customHeight="1">
      <c r="B69" s="299"/>
      <c r="C69" s="299"/>
      <c r="D69" s="299"/>
      <c r="E69" s="299"/>
      <c r="F69" s="299"/>
      <c r="G69" s="299"/>
      <c r="H69" s="299"/>
      <c r="I69" s="299"/>
      <c r="J69" s="300"/>
      <c r="K69" s="300"/>
      <c r="L69" s="300"/>
      <c r="M69" s="300"/>
      <c r="N69" s="300"/>
      <c r="O69" s="300"/>
      <c r="P69" s="300"/>
      <c r="Q69" s="300"/>
      <c r="R69" s="300"/>
      <c r="S69" s="300"/>
      <c r="T69" s="300"/>
      <c r="U69" s="300"/>
      <c r="V69" s="300"/>
      <c r="W69" s="300"/>
      <c r="X69" s="300"/>
      <c r="Y69" s="300"/>
      <c r="Z69" s="300"/>
      <c r="AA69" s="300"/>
      <c r="AB69" s="300"/>
      <c r="AC69" s="300"/>
      <c r="AD69" s="300"/>
      <c r="AE69" s="300"/>
    </row>
    <row r="70" spans="2:95" ht="9.9499999999999993" customHeight="1"/>
    <row r="71" spans="2:95" ht="9.9499999999999993" customHeight="1"/>
    <row r="72" spans="2:95" ht="9.9499999999999993" customHeight="1"/>
    <row r="73" spans="2:95" ht="9.9499999999999993" customHeight="1"/>
    <row r="74" spans="2:95" ht="9.9499999999999993" customHeight="1"/>
    <row r="75" spans="2:95" ht="9.9499999999999993" customHeight="1"/>
    <row r="76" spans="2:95" ht="9.9499999999999993" customHeight="1"/>
    <row r="77" spans="2:95" ht="9.9499999999999993" customHeight="1"/>
    <row r="78" spans="2:95" ht="9.9499999999999993" customHeight="1"/>
    <row r="79" spans="2:95" ht="9.9499999999999993" customHeight="1"/>
    <row r="80" spans="2:95" ht="9.9499999999999993" customHeight="1"/>
    <row r="81" ht="9.9499999999999993" customHeight="1"/>
    <row r="82" ht="9.9499999999999993" customHeight="1"/>
    <row r="83" ht="9.9499999999999993" customHeight="1"/>
    <row r="84" ht="9.9499999999999993" customHeight="1"/>
    <row r="85" ht="9.9499999999999993" customHeight="1"/>
    <row r="86" ht="9.9499999999999993" customHeight="1"/>
    <row r="87" ht="9.9499999999999993" customHeight="1"/>
    <row r="88" ht="9.9499999999999993" customHeight="1"/>
    <row r="89" ht="9.9499999999999993" customHeight="1"/>
    <row r="90" ht="9.9499999999999993" customHeight="1"/>
    <row r="91" ht="9.9499999999999993" customHeight="1"/>
    <row r="92" ht="9.9499999999999993" customHeight="1"/>
    <row r="93" ht="9.9499999999999993" customHeight="1"/>
    <row r="94" ht="9.9499999999999993" customHeight="1"/>
    <row r="95" ht="9.9499999999999993" customHeight="1"/>
    <row r="96" ht="9.9499999999999993" customHeight="1"/>
    <row r="97" spans="134:144" ht="9.9499999999999993" customHeight="1"/>
    <row r="98" spans="134:144" ht="9.9499999999999993" customHeight="1"/>
    <row r="99" spans="134:144" ht="9.9499999999999993" customHeight="1"/>
    <row r="100" spans="134:144" ht="9.9499999999999993" customHeight="1"/>
    <row r="101" spans="134:144" ht="9.9499999999999993" customHeight="1"/>
    <row r="102" spans="134:144" ht="9.9499999999999993" customHeight="1"/>
    <row r="103" spans="134:144" ht="9.9499999999999993" customHeight="1"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</row>
    <row r="104" spans="134:144" ht="9.9499999999999993" customHeight="1"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</row>
    <row r="105" spans="134:144" ht="9.9499999999999993" customHeight="1"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</row>
    <row r="106" spans="134:144" ht="9.9499999999999993" customHeight="1"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</row>
    <row r="107" spans="134:144" ht="9.9499999999999993" customHeight="1"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</row>
    <row r="108" spans="134:144" ht="9.9499999999999993" customHeight="1"/>
    <row r="109" spans="134:144" ht="9.9499999999999993" customHeight="1"/>
    <row r="110" spans="134:144" ht="9.9499999999999993" customHeight="1"/>
    <row r="111" spans="134:144" ht="9.9499999999999993" customHeight="1"/>
    <row r="112" spans="134:144" ht="9.9499999999999993" customHeight="1"/>
    <row r="113" ht="9.9499999999999993" customHeight="1"/>
    <row r="114" ht="9.9499999999999993" customHeight="1"/>
    <row r="115" ht="9.9499999999999993" customHeight="1"/>
  </sheetData>
  <sheetProtection sheet="1" objects="1" scenarios="1"/>
  <protectedRanges>
    <protectedRange sqref="AD8:AE9 AO8:AP9 AO16:AP17 AZ8:BA9 AZ16:BA17 AZ24:BA25 BK8:BL9 BK16:BL17 BK24:BL25 BK32:BL33 BV8:BW9 BV16:BW17 BV24:BW25 BV32:BW33 BV40:BW41" name="範囲1"/>
  </protectedRanges>
  <mergeCells count="863">
    <mergeCell ref="BK16:BL17"/>
    <mergeCell ref="BK8:BL9"/>
    <mergeCell ref="BV40:BW41"/>
    <mergeCell ref="BV32:BW33"/>
    <mergeCell ref="BV24:BW25"/>
    <mergeCell ref="AO8:AP9"/>
    <mergeCell ref="AZ16:BA17"/>
    <mergeCell ref="AZ8:BA9"/>
    <mergeCell ref="AO16:AP17"/>
    <mergeCell ref="AZ24:BA25"/>
    <mergeCell ref="BV16:BW17"/>
    <mergeCell ref="BV8:BW9"/>
    <mergeCell ref="BP27:BQ28"/>
    <mergeCell ref="BS27:BT28"/>
    <mergeCell ref="BM26:BN29"/>
    <mergeCell ref="AO18:AP21"/>
    <mergeCell ref="BM18:BN21"/>
    <mergeCell ref="AQ18:AR21"/>
    <mergeCell ref="AZ18:BA21"/>
    <mergeCell ref="BP29:BQ30"/>
    <mergeCell ref="BR11:BR12"/>
    <mergeCell ref="BR13:BR14"/>
    <mergeCell ref="AQ32:BA39"/>
    <mergeCell ref="B24:C25"/>
    <mergeCell ref="M19:N20"/>
    <mergeCell ref="P19:Q20"/>
    <mergeCell ref="AO42:AP45"/>
    <mergeCell ref="M43:N44"/>
    <mergeCell ref="P43:Q44"/>
    <mergeCell ref="X43:Y44"/>
    <mergeCell ref="AA43:AB44"/>
    <mergeCell ref="AT43:AU44"/>
    <mergeCell ref="AI45:AJ46"/>
    <mergeCell ref="AL45:AM46"/>
    <mergeCell ref="AT21:AU22"/>
    <mergeCell ref="AD26:AE29"/>
    <mergeCell ref="M29:N30"/>
    <mergeCell ref="M27:N28"/>
    <mergeCell ref="P27:Q28"/>
    <mergeCell ref="X27:Y28"/>
    <mergeCell ref="AA27:AB28"/>
    <mergeCell ref="B26:I29"/>
    <mergeCell ref="J26:K29"/>
    <mergeCell ref="S26:T29"/>
    <mergeCell ref="U26:V29"/>
    <mergeCell ref="P29:Q30"/>
    <mergeCell ref="X29:Y30"/>
    <mergeCell ref="B64:I65"/>
    <mergeCell ref="J64:AE65"/>
    <mergeCell ref="B58:I59"/>
    <mergeCell ref="J58:AE59"/>
    <mergeCell ref="B60:I61"/>
    <mergeCell ref="J60:AE61"/>
    <mergeCell ref="B62:I63"/>
    <mergeCell ref="J62:AE63"/>
    <mergeCell ref="J34:K37"/>
    <mergeCell ref="S34:T37"/>
    <mergeCell ref="M35:N36"/>
    <mergeCell ref="P35:Q36"/>
    <mergeCell ref="M37:N38"/>
    <mergeCell ref="P37:Q38"/>
    <mergeCell ref="O33:O34"/>
    <mergeCell ref="O35:O36"/>
    <mergeCell ref="X33:Y34"/>
    <mergeCell ref="AA33:AB34"/>
    <mergeCell ref="U34:V37"/>
    <mergeCell ref="AD34:AE37"/>
    <mergeCell ref="X35:Y36"/>
    <mergeCell ref="AA35:AB36"/>
    <mergeCell ref="X37:Y38"/>
    <mergeCell ref="AL51:AM52"/>
    <mergeCell ref="B50:I53"/>
    <mergeCell ref="J50:K53"/>
    <mergeCell ref="M49:N50"/>
    <mergeCell ref="P49:Q50"/>
    <mergeCell ref="X49:Y50"/>
    <mergeCell ref="AA49:AB50"/>
    <mergeCell ref="AI49:AJ50"/>
    <mergeCell ref="AL49:AM50"/>
    <mergeCell ref="B48:C49"/>
    <mergeCell ref="EV49:EW50"/>
    <mergeCell ref="EX49:EY50"/>
    <mergeCell ref="GQ54:GV55"/>
    <mergeCell ref="GW54:HB55"/>
    <mergeCell ref="HC54:HH55"/>
    <mergeCell ref="M53:N54"/>
    <mergeCell ref="P53:Q54"/>
    <mergeCell ref="X53:Y54"/>
    <mergeCell ref="AA53:AB54"/>
    <mergeCell ref="AI53:AJ54"/>
    <mergeCell ref="AL53:AM54"/>
    <mergeCell ref="O53:O54"/>
    <mergeCell ref="AK53:AK54"/>
    <mergeCell ref="S50:T53"/>
    <mergeCell ref="U50:V53"/>
    <mergeCell ref="AD50:AE53"/>
    <mergeCell ref="AW51:AX52"/>
    <mergeCell ref="AT53:AU54"/>
    <mergeCell ref="AW53:AX54"/>
    <mergeCell ref="FP49:FQ50"/>
    <mergeCell ref="FR49:FS50"/>
    <mergeCell ref="FM50:FN53"/>
    <mergeCell ref="FU50:FV53"/>
    <mergeCell ref="BX52:CC53"/>
    <mergeCell ref="CD54:CI55"/>
    <mergeCell ref="CJ54:CO55"/>
    <mergeCell ref="EN49:EO50"/>
    <mergeCell ref="CF50:CG51"/>
    <mergeCell ref="CH50:CI51"/>
    <mergeCell ref="CJ50:CK51"/>
    <mergeCell ref="CL50:CM51"/>
    <mergeCell ref="CN50:CO51"/>
    <mergeCell ref="EA50:EH53"/>
    <mergeCell ref="EL49:EM50"/>
    <mergeCell ref="CD52:CI53"/>
    <mergeCell ref="CJ52:CO53"/>
    <mergeCell ref="M51:N52"/>
    <mergeCell ref="P51:Q52"/>
    <mergeCell ref="X51:Y52"/>
    <mergeCell ref="AA51:AB52"/>
    <mergeCell ref="AI51:AJ52"/>
    <mergeCell ref="FC50:FD53"/>
    <mergeCell ref="FK50:FL53"/>
    <mergeCell ref="GQ50:GR51"/>
    <mergeCell ref="GS50:GT51"/>
    <mergeCell ref="FH51:FI52"/>
    <mergeCell ref="FF53:FG54"/>
    <mergeCell ref="FH53:FI54"/>
    <mergeCell ref="GG48:GP55"/>
    <mergeCell ref="EI50:EJ53"/>
    <mergeCell ref="EQ50:ER53"/>
    <mergeCell ref="ES50:ET53"/>
    <mergeCell ref="FA50:FB53"/>
    <mergeCell ref="EL53:EM54"/>
    <mergeCell ref="EN53:EO54"/>
    <mergeCell ref="EV53:EW54"/>
    <mergeCell ref="EX53:EY54"/>
    <mergeCell ref="CB50:CC51"/>
    <mergeCell ref="CD50:CE51"/>
    <mergeCell ref="BX54:CC55"/>
    <mergeCell ref="FF51:FG52"/>
    <mergeCell ref="HI48:HJ55"/>
    <mergeCell ref="FP51:FQ52"/>
    <mergeCell ref="FR51:FS52"/>
    <mergeCell ref="FP53:FQ54"/>
    <mergeCell ref="FR53:FS54"/>
    <mergeCell ref="FZ49:GA50"/>
    <mergeCell ref="GB49:GC50"/>
    <mergeCell ref="FW50:FX53"/>
    <mergeCell ref="GE50:GF53"/>
    <mergeCell ref="FZ51:GA52"/>
    <mergeCell ref="FZ53:GA54"/>
    <mergeCell ref="GB53:GC54"/>
    <mergeCell ref="GB51:GC52"/>
    <mergeCell ref="GY50:GZ51"/>
    <mergeCell ref="HA50:HB51"/>
    <mergeCell ref="HC50:HD51"/>
    <mergeCell ref="HE50:HF51"/>
    <mergeCell ref="HG50:HH51"/>
    <mergeCell ref="GU50:GV51"/>
    <mergeCell ref="GW50:GX51"/>
    <mergeCell ref="HC30:HH31"/>
    <mergeCell ref="BM48:BW55"/>
    <mergeCell ref="BX48:CC49"/>
    <mergeCell ref="CD48:CI49"/>
    <mergeCell ref="CJ48:CO49"/>
    <mergeCell ref="CP48:CQ55"/>
    <mergeCell ref="AF50:AG53"/>
    <mergeCell ref="AO50:AP53"/>
    <mergeCell ref="BX50:BY51"/>
    <mergeCell ref="BZ50:CA51"/>
    <mergeCell ref="AT49:AU50"/>
    <mergeCell ref="AW49:AX50"/>
    <mergeCell ref="AQ50:AR53"/>
    <mergeCell ref="AZ50:BA53"/>
    <mergeCell ref="AT51:AU52"/>
    <mergeCell ref="BE49:BF50"/>
    <mergeCell ref="AK51:AK52"/>
    <mergeCell ref="FF49:FG50"/>
    <mergeCell ref="FH49:FI50"/>
    <mergeCell ref="EA48:EB49"/>
    <mergeCell ref="EL51:EM52"/>
    <mergeCell ref="EN51:EO52"/>
    <mergeCell ref="EV51:EW52"/>
    <mergeCell ref="EX51:EY52"/>
    <mergeCell ref="HE26:HF27"/>
    <mergeCell ref="HG26:HH27"/>
    <mergeCell ref="GY26:GZ27"/>
    <mergeCell ref="EV27:EW28"/>
    <mergeCell ref="EX27:EY28"/>
    <mergeCell ref="EL27:EM28"/>
    <mergeCell ref="GL27:GM28"/>
    <mergeCell ref="GJ25:GK26"/>
    <mergeCell ref="GL25:GM26"/>
    <mergeCell ref="FP25:FQ26"/>
    <mergeCell ref="FR25:FS26"/>
    <mergeCell ref="FZ25:GA26"/>
    <mergeCell ref="GB25:GC26"/>
    <mergeCell ref="FW26:FX29"/>
    <mergeCell ref="GE26:GF29"/>
    <mergeCell ref="HA26:HB27"/>
    <mergeCell ref="HC26:HD27"/>
    <mergeCell ref="GQ30:GV31"/>
    <mergeCell ref="GW30:HB31"/>
    <mergeCell ref="CJ28:CO29"/>
    <mergeCell ref="GS26:GT27"/>
    <mergeCell ref="GU26:GV27"/>
    <mergeCell ref="GW26:GX27"/>
    <mergeCell ref="GO26:GP29"/>
    <mergeCell ref="GQ26:GR27"/>
    <mergeCell ref="EV29:EW30"/>
    <mergeCell ref="EX29:EY30"/>
    <mergeCell ref="FA26:FB29"/>
    <mergeCell ref="GG26:GH29"/>
    <mergeCell ref="EV25:EW26"/>
    <mergeCell ref="GL29:GM30"/>
    <mergeCell ref="EL29:EM30"/>
    <mergeCell ref="EN29:EO30"/>
    <mergeCell ref="EQ26:ER29"/>
    <mergeCell ref="ES26:ET29"/>
    <mergeCell ref="GJ29:GK30"/>
    <mergeCell ref="EA24:EB25"/>
    <mergeCell ref="EN27:EO28"/>
    <mergeCell ref="CJ30:CO31"/>
    <mergeCell ref="FC24:FL31"/>
    <mergeCell ref="HI24:HJ31"/>
    <mergeCell ref="M25:N26"/>
    <mergeCell ref="P25:Q26"/>
    <mergeCell ref="X25:Y26"/>
    <mergeCell ref="AA25:AB26"/>
    <mergeCell ref="BP25:BQ26"/>
    <mergeCell ref="BS25:BT26"/>
    <mergeCell ref="EL25:EM26"/>
    <mergeCell ref="EN25:EO26"/>
    <mergeCell ref="EX25:EY26"/>
    <mergeCell ref="Z29:Z30"/>
    <mergeCell ref="EI26:EJ29"/>
    <mergeCell ref="CN26:CO27"/>
    <mergeCell ref="CD26:CE27"/>
    <mergeCell ref="CF26:CG27"/>
    <mergeCell ref="CH26:CI27"/>
    <mergeCell ref="CJ26:CK27"/>
    <mergeCell ref="CL26:CM27"/>
    <mergeCell ref="GJ27:GK28"/>
    <mergeCell ref="AF24:AP31"/>
    <mergeCell ref="BX24:CC25"/>
    <mergeCell ref="CD24:CI25"/>
    <mergeCell ref="CP24:CQ31"/>
    <mergeCell ref="BV26:BW29"/>
    <mergeCell ref="EN21:EO22"/>
    <mergeCell ref="CJ24:CO25"/>
    <mergeCell ref="BX26:BY27"/>
    <mergeCell ref="BZ26:CA27"/>
    <mergeCell ref="CB26:CC27"/>
    <mergeCell ref="AZ26:BA29"/>
    <mergeCell ref="BE25:BF26"/>
    <mergeCell ref="BH25:BI26"/>
    <mergeCell ref="BB26:BC29"/>
    <mergeCell ref="BK26:BL29"/>
    <mergeCell ref="BE27:BF28"/>
    <mergeCell ref="BH27:BI28"/>
    <mergeCell ref="BE29:BF30"/>
    <mergeCell ref="BH29:BI30"/>
    <mergeCell ref="BR27:BR28"/>
    <mergeCell ref="BR29:BR30"/>
    <mergeCell ref="BS29:BT30"/>
    <mergeCell ref="BX30:CC31"/>
    <mergeCell ref="EA26:EH29"/>
    <mergeCell ref="EL19:EM20"/>
    <mergeCell ref="CD30:CI31"/>
    <mergeCell ref="BX28:CC29"/>
    <mergeCell ref="CD28:CI29"/>
    <mergeCell ref="BK24:BL25"/>
    <mergeCell ref="BG27:BG28"/>
    <mergeCell ref="BG29:BG30"/>
    <mergeCell ref="Z25:Z26"/>
    <mergeCell ref="Z27:Z28"/>
    <mergeCell ref="AA29:AB30"/>
    <mergeCell ref="EA18:EH21"/>
    <mergeCell ref="CD20:CI21"/>
    <mergeCell ref="CJ20:CO21"/>
    <mergeCell ref="BX20:CC21"/>
    <mergeCell ref="AW19:AX20"/>
    <mergeCell ref="FF21:FG22"/>
    <mergeCell ref="GO18:GP21"/>
    <mergeCell ref="GQ18:GR19"/>
    <mergeCell ref="EN19:EO20"/>
    <mergeCell ref="BP21:BQ22"/>
    <mergeCell ref="BS21:BT22"/>
    <mergeCell ref="EL21:EM22"/>
    <mergeCell ref="BV18:BW21"/>
    <mergeCell ref="BX18:BY19"/>
    <mergeCell ref="EI18:EJ21"/>
    <mergeCell ref="BX22:CC23"/>
    <mergeCell ref="CD22:CI23"/>
    <mergeCell ref="CJ22:CO23"/>
    <mergeCell ref="EL17:EM18"/>
    <mergeCell ref="EQ18:ER21"/>
    <mergeCell ref="FM18:FN21"/>
    <mergeCell ref="FP21:FQ22"/>
    <mergeCell ref="EN17:EO18"/>
    <mergeCell ref="FF17:FG18"/>
    <mergeCell ref="HC22:HH23"/>
    <mergeCell ref="GL19:GM20"/>
    <mergeCell ref="ES16:FB23"/>
    <mergeCell ref="FH21:FI22"/>
    <mergeCell ref="GJ21:GK22"/>
    <mergeCell ref="GL21:GM22"/>
    <mergeCell ref="GW22:HB23"/>
    <mergeCell ref="HA18:HB19"/>
    <mergeCell ref="GU18:GV19"/>
    <mergeCell ref="GW18:GX19"/>
    <mergeCell ref="GY18:GZ19"/>
    <mergeCell ref="HC18:HD19"/>
    <mergeCell ref="HE18:HF19"/>
    <mergeCell ref="HG18:HH19"/>
    <mergeCell ref="GS18:GT19"/>
    <mergeCell ref="GL17:GM18"/>
    <mergeCell ref="FH17:FI18"/>
    <mergeCell ref="GJ17:GK18"/>
    <mergeCell ref="FC18:FD21"/>
    <mergeCell ref="FK18:FL21"/>
    <mergeCell ref="GG18:GH21"/>
    <mergeCell ref="FF19:FG20"/>
    <mergeCell ref="FH19:FI20"/>
    <mergeCell ref="GJ19:GK20"/>
    <mergeCell ref="M17:N18"/>
    <mergeCell ref="P17:Q18"/>
    <mergeCell ref="AI17:AJ18"/>
    <mergeCell ref="AL17:AM18"/>
    <mergeCell ref="CJ16:CO17"/>
    <mergeCell ref="CP16:CQ23"/>
    <mergeCell ref="EA16:EB17"/>
    <mergeCell ref="M21:N22"/>
    <mergeCell ref="P21:Q22"/>
    <mergeCell ref="BS17:BT18"/>
    <mergeCell ref="BZ18:CA19"/>
    <mergeCell ref="CB18:CC19"/>
    <mergeCell ref="CD18:CE19"/>
    <mergeCell ref="CF18:CG19"/>
    <mergeCell ref="O21:O22"/>
    <mergeCell ref="AT19:AU20"/>
    <mergeCell ref="AI19:AJ20"/>
    <mergeCell ref="AL19:AM20"/>
    <mergeCell ref="BP19:BQ20"/>
    <mergeCell ref="BS19:BT20"/>
    <mergeCell ref="CH18:CI19"/>
    <mergeCell ref="CJ18:CK19"/>
    <mergeCell ref="CL18:CM19"/>
    <mergeCell ref="CN18:CO19"/>
    <mergeCell ref="GQ22:GV23"/>
    <mergeCell ref="B16:C17"/>
    <mergeCell ref="U16:AE23"/>
    <mergeCell ref="BX16:CC17"/>
    <mergeCell ref="CD16:CI17"/>
    <mergeCell ref="B18:I21"/>
    <mergeCell ref="J18:K21"/>
    <mergeCell ref="S18:T21"/>
    <mergeCell ref="AF18:AG21"/>
    <mergeCell ref="AT17:AU18"/>
    <mergeCell ref="AW17:AX18"/>
    <mergeCell ref="BE17:BF18"/>
    <mergeCell ref="BH17:BI18"/>
    <mergeCell ref="BK18:BL21"/>
    <mergeCell ref="BE19:BF20"/>
    <mergeCell ref="BH19:BI20"/>
    <mergeCell ref="BE21:BF22"/>
    <mergeCell ref="BH21:BI22"/>
    <mergeCell ref="AW21:AX22"/>
    <mergeCell ref="BB18:BC21"/>
    <mergeCell ref="AV17:AV18"/>
    <mergeCell ref="AV19:AV20"/>
    <mergeCell ref="AV21:AV22"/>
    <mergeCell ref="O17:O18"/>
    <mergeCell ref="FP17:FQ18"/>
    <mergeCell ref="FR17:FS18"/>
    <mergeCell ref="FU18:FV21"/>
    <mergeCell ref="FP19:FQ20"/>
    <mergeCell ref="FR19:FS20"/>
    <mergeCell ref="FR21:FS22"/>
    <mergeCell ref="GL9:GM10"/>
    <mergeCell ref="FZ9:GA10"/>
    <mergeCell ref="GB9:GC10"/>
    <mergeCell ref="FW10:FX13"/>
    <mergeCell ref="GE10:GF13"/>
    <mergeCell ref="FZ11:GA12"/>
    <mergeCell ref="GB11:GC12"/>
    <mergeCell ref="FZ13:GA14"/>
    <mergeCell ref="GB13:GC14"/>
    <mergeCell ref="FZ17:GA18"/>
    <mergeCell ref="GB17:GC18"/>
    <mergeCell ref="FW18:FX21"/>
    <mergeCell ref="GE18:GF21"/>
    <mergeCell ref="FZ19:GA20"/>
    <mergeCell ref="FH9:FI10"/>
    <mergeCell ref="FP9:FQ10"/>
    <mergeCell ref="FR9:FS10"/>
    <mergeCell ref="FM10:FN13"/>
    <mergeCell ref="FH11:FI12"/>
    <mergeCell ref="FH13:FI14"/>
    <mergeCell ref="HI8:HJ15"/>
    <mergeCell ref="FP13:FQ14"/>
    <mergeCell ref="FR13:FS14"/>
    <mergeCell ref="FF9:FG10"/>
    <mergeCell ref="CL10:CM11"/>
    <mergeCell ref="CN10:CO11"/>
    <mergeCell ref="EA10:EH13"/>
    <mergeCell ref="ES10:ET13"/>
    <mergeCell ref="CD12:CI13"/>
    <mergeCell ref="CJ12:CO13"/>
    <mergeCell ref="EI8:ER15"/>
    <mergeCell ref="CD10:CE11"/>
    <mergeCell ref="CF10:CG11"/>
    <mergeCell ref="CH10:CI11"/>
    <mergeCell ref="CJ10:CK11"/>
    <mergeCell ref="FF11:FG12"/>
    <mergeCell ref="X13:Y14"/>
    <mergeCell ref="AA13:AB14"/>
    <mergeCell ref="AI13:AJ14"/>
    <mergeCell ref="AL13:AM14"/>
    <mergeCell ref="BP13:BQ14"/>
    <mergeCell ref="BS13:BT14"/>
    <mergeCell ref="FA10:FB13"/>
    <mergeCell ref="FC10:FD13"/>
    <mergeCell ref="CB10:CC11"/>
    <mergeCell ref="BX12:CC13"/>
    <mergeCell ref="CJ14:CO15"/>
    <mergeCell ref="EV9:EW10"/>
    <mergeCell ref="EX9:EY10"/>
    <mergeCell ref="AV9:AV10"/>
    <mergeCell ref="AV11:AV12"/>
    <mergeCell ref="AV13:AV14"/>
    <mergeCell ref="AT9:AU10"/>
    <mergeCell ref="AD8:AE9"/>
    <mergeCell ref="EV11:EW12"/>
    <mergeCell ref="EX11:EY12"/>
    <mergeCell ref="AT13:AU14"/>
    <mergeCell ref="AW13:AX14"/>
    <mergeCell ref="AK13:AK14"/>
    <mergeCell ref="BR9:BR10"/>
    <mergeCell ref="GS10:GT11"/>
    <mergeCell ref="GU10:GV11"/>
    <mergeCell ref="GW10:GX11"/>
    <mergeCell ref="GY10:GZ11"/>
    <mergeCell ref="HA10:HB11"/>
    <mergeCell ref="HC10:HD11"/>
    <mergeCell ref="FK10:FL13"/>
    <mergeCell ref="GG10:GH13"/>
    <mergeCell ref="GO10:GP13"/>
    <mergeCell ref="GQ10:GR11"/>
    <mergeCell ref="GJ11:GK12"/>
    <mergeCell ref="GL11:GM12"/>
    <mergeCell ref="GJ9:GK10"/>
    <mergeCell ref="GL13:GM14"/>
    <mergeCell ref="GJ13:GK14"/>
    <mergeCell ref="FU10:FV13"/>
    <mergeCell ref="FP11:FQ12"/>
    <mergeCell ref="FR11:FS12"/>
    <mergeCell ref="GQ14:GV15"/>
    <mergeCell ref="GW14:HB15"/>
    <mergeCell ref="HC14:HH15"/>
    <mergeCell ref="EV13:EW14"/>
    <mergeCell ref="EX13:EY14"/>
    <mergeCell ref="FF13:FG14"/>
    <mergeCell ref="B10:I13"/>
    <mergeCell ref="U10:V13"/>
    <mergeCell ref="AD10:AE13"/>
    <mergeCell ref="AF10:AG13"/>
    <mergeCell ref="AO10:AP13"/>
    <mergeCell ref="BV10:BW13"/>
    <mergeCell ref="BX10:BY11"/>
    <mergeCell ref="BZ10:CA11"/>
    <mergeCell ref="X9:Y10"/>
    <mergeCell ref="AA9:AB10"/>
    <mergeCell ref="AI9:AJ10"/>
    <mergeCell ref="AL9:AM10"/>
    <mergeCell ref="BP9:BQ10"/>
    <mergeCell ref="BS9:BT10"/>
    <mergeCell ref="AW9:AX10"/>
    <mergeCell ref="AQ10:AR13"/>
    <mergeCell ref="AT11:AU12"/>
    <mergeCell ref="AW11:AX12"/>
    <mergeCell ref="FC3:FD4"/>
    <mergeCell ref="GG3:GH4"/>
    <mergeCell ref="GQ3:GV7"/>
    <mergeCell ref="GW3:HB7"/>
    <mergeCell ref="HC3:HH7"/>
    <mergeCell ref="HI3:HJ7"/>
    <mergeCell ref="FC5:FL7"/>
    <mergeCell ref="GG5:GP7"/>
    <mergeCell ref="CD3:CI7"/>
    <mergeCell ref="CJ3:CO7"/>
    <mergeCell ref="CP3:CQ7"/>
    <mergeCell ref="EA3:EH5"/>
    <mergeCell ref="EI3:EJ4"/>
    <mergeCell ref="ES3:ET4"/>
    <mergeCell ref="EI5:ER7"/>
    <mergeCell ref="ES5:FB7"/>
    <mergeCell ref="FM3:FN4"/>
    <mergeCell ref="FM5:FV7"/>
    <mergeCell ref="EA6:EH7"/>
    <mergeCell ref="B8:C9"/>
    <mergeCell ref="J8:T15"/>
    <mergeCell ref="BX8:CC9"/>
    <mergeCell ref="Z9:Z10"/>
    <mergeCell ref="Z11:Z12"/>
    <mergeCell ref="Z13:Z14"/>
    <mergeCell ref="AK9:AK10"/>
    <mergeCell ref="AK11:AK12"/>
    <mergeCell ref="X11:Y12"/>
    <mergeCell ref="AA11:AB12"/>
    <mergeCell ref="AI11:AJ12"/>
    <mergeCell ref="AL11:AM12"/>
    <mergeCell ref="BM10:BN13"/>
    <mergeCell ref="AZ10:BA13"/>
    <mergeCell ref="BE9:BF10"/>
    <mergeCell ref="BH9:BI10"/>
    <mergeCell ref="BB10:BC13"/>
    <mergeCell ref="BK10:BL13"/>
    <mergeCell ref="BE11:BF12"/>
    <mergeCell ref="BH11:BI12"/>
    <mergeCell ref="BE13:BF14"/>
    <mergeCell ref="BH13:BI14"/>
    <mergeCell ref="BP11:BQ12"/>
    <mergeCell ref="BS11:BT12"/>
    <mergeCell ref="B3:I5"/>
    <mergeCell ref="J3:K4"/>
    <mergeCell ref="U3:V4"/>
    <mergeCell ref="AF3:AG4"/>
    <mergeCell ref="BM3:BN4"/>
    <mergeCell ref="BX3:CC7"/>
    <mergeCell ref="J5:T7"/>
    <mergeCell ref="U5:AE7"/>
    <mergeCell ref="AF5:AP7"/>
    <mergeCell ref="BM5:BW7"/>
    <mergeCell ref="B6:I7"/>
    <mergeCell ref="AQ3:AR4"/>
    <mergeCell ref="AQ5:BA7"/>
    <mergeCell ref="AA37:AB38"/>
    <mergeCell ref="M33:N34"/>
    <mergeCell ref="P33:Q34"/>
    <mergeCell ref="Z37:Z38"/>
    <mergeCell ref="B66:I67"/>
    <mergeCell ref="J66:AE67"/>
    <mergeCell ref="CL34:CM35"/>
    <mergeCell ref="B40:C41"/>
    <mergeCell ref="B42:I45"/>
    <mergeCell ref="M41:N42"/>
    <mergeCell ref="P41:Q42"/>
    <mergeCell ref="X41:Y42"/>
    <mergeCell ref="AA41:AB42"/>
    <mergeCell ref="M45:N46"/>
    <mergeCell ref="P45:Q46"/>
    <mergeCell ref="X45:Y46"/>
    <mergeCell ref="AA45:AB46"/>
    <mergeCell ref="J42:K45"/>
    <mergeCell ref="S42:T45"/>
    <mergeCell ref="U42:V45"/>
    <mergeCell ref="AD42:AE45"/>
    <mergeCell ref="AF42:AG45"/>
    <mergeCell ref="AF34:AG37"/>
    <mergeCell ref="AO34:AP37"/>
    <mergeCell ref="AI35:AJ36"/>
    <mergeCell ref="AL35:AM36"/>
    <mergeCell ref="AI37:AJ38"/>
    <mergeCell ref="AL37:AM38"/>
    <mergeCell ref="FH33:FI34"/>
    <mergeCell ref="FC34:FD37"/>
    <mergeCell ref="CP32:CQ39"/>
    <mergeCell ref="EN33:EO34"/>
    <mergeCell ref="EV33:EW34"/>
    <mergeCell ref="EX33:EY34"/>
    <mergeCell ref="BZ34:CA35"/>
    <mergeCell ref="CB34:CC35"/>
    <mergeCell ref="CD34:CE35"/>
    <mergeCell ref="CF34:CG35"/>
    <mergeCell ref="CH34:CI35"/>
    <mergeCell ref="CJ34:CK35"/>
    <mergeCell ref="EI34:EJ37"/>
    <mergeCell ref="EQ34:ER37"/>
    <mergeCell ref="ES34:ET37"/>
    <mergeCell ref="FA34:FB37"/>
    <mergeCell ref="EX37:EY38"/>
    <mergeCell ref="EN35:EO36"/>
    <mergeCell ref="EV35:EW36"/>
    <mergeCell ref="EX35:EY36"/>
    <mergeCell ref="Z33:Z34"/>
    <mergeCell ref="Z35:Z36"/>
    <mergeCell ref="CN34:CO35"/>
    <mergeCell ref="BX36:CC37"/>
    <mergeCell ref="CD36:CI37"/>
    <mergeCell ref="CJ36:CO37"/>
    <mergeCell ref="BX38:CC39"/>
    <mergeCell ref="CD38:CI39"/>
    <mergeCell ref="CJ38:CO39"/>
    <mergeCell ref="AI33:AJ34"/>
    <mergeCell ref="AL33:AM34"/>
    <mergeCell ref="AK33:AK34"/>
    <mergeCell ref="AK35:AK36"/>
    <mergeCell ref="AK37:AK38"/>
    <mergeCell ref="BP33:BQ34"/>
    <mergeCell ref="BS33:BT34"/>
    <mergeCell ref="BM34:BN37"/>
    <mergeCell ref="BV34:BW37"/>
    <mergeCell ref="BP35:BQ36"/>
    <mergeCell ref="BS35:BT36"/>
    <mergeCell ref="BP37:BQ38"/>
    <mergeCell ref="BS37:BT38"/>
    <mergeCell ref="BE33:BF34"/>
    <mergeCell ref="BK32:BL33"/>
    <mergeCell ref="B32:C33"/>
    <mergeCell ref="B34:I37"/>
    <mergeCell ref="BX32:CC33"/>
    <mergeCell ref="CD32:CI33"/>
    <mergeCell ref="CJ32:CO33"/>
    <mergeCell ref="BX34:BY35"/>
    <mergeCell ref="EA32:EB33"/>
    <mergeCell ref="EA34:EH37"/>
    <mergeCell ref="EL33:EM34"/>
    <mergeCell ref="BH33:BI34"/>
    <mergeCell ref="BB34:BC37"/>
    <mergeCell ref="BK34:BL37"/>
    <mergeCell ref="BE35:BF36"/>
    <mergeCell ref="BH35:BI36"/>
    <mergeCell ref="BE37:BF38"/>
    <mergeCell ref="BH37:BI38"/>
    <mergeCell ref="O37:O38"/>
    <mergeCell ref="BG33:BG34"/>
    <mergeCell ref="BG35:BG36"/>
    <mergeCell ref="BG37:BG38"/>
    <mergeCell ref="BR33:BR34"/>
    <mergeCell ref="EL35:EM36"/>
    <mergeCell ref="BR35:BR36"/>
    <mergeCell ref="BR37:BR38"/>
    <mergeCell ref="GJ35:GK36"/>
    <mergeCell ref="GL35:GM36"/>
    <mergeCell ref="EL37:EM38"/>
    <mergeCell ref="EN37:EO38"/>
    <mergeCell ref="EV37:EW38"/>
    <mergeCell ref="FK34:FL37"/>
    <mergeCell ref="FF35:FG36"/>
    <mergeCell ref="FH35:FI36"/>
    <mergeCell ref="FF37:FG38"/>
    <mergeCell ref="FH37:FI38"/>
    <mergeCell ref="GB33:GC34"/>
    <mergeCell ref="FW34:FX37"/>
    <mergeCell ref="GE34:GF37"/>
    <mergeCell ref="FZ35:GA36"/>
    <mergeCell ref="GB35:GC36"/>
    <mergeCell ref="FZ37:GA38"/>
    <mergeCell ref="GB37:GC38"/>
    <mergeCell ref="GJ33:GK34"/>
    <mergeCell ref="GL33:GM34"/>
    <mergeCell ref="GG34:GH37"/>
    <mergeCell ref="FZ33:GA34"/>
    <mergeCell ref="GJ37:GK38"/>
    <mergeCell ref="GL37:GM38"/>
    <mergeCell ref="FF33:FG34"/>
    <mergeCell ref="FP41:FQ42"/>
    <mergeCell ref="GW34:GX35"/>
    <mergeCell ref="GY34:GZ35"/>
    <mergeCell ref="HA34:HB35"/>
    <mergeCell ref="FM26:FN29"/>
    <mergeCell ref="FU26:FV29"/>
    <mergeCell ref="FP27:FQ28"/>
    <mergeCell ref="FR27:FS28"/>
    <mergeCell ref="FP29:FQ30"/>
    <mergeCell ref="FR29:FS30"/>
    <mergeCell ref="FM32:FV39"/>
    <mergeCell ref="FW40:GF47"/>
    <mergeCell ref="FU42:FV45"/>
    <mergeCell ref="FP43:FQ44"/>
    <mergeCell ref="FR43:FS44"/>
    <mergeCell ref="GL41:GM42"/>
    <mergeCell ref="GO42:GP45"/>
    <mergeCell ref="GL43:GM44"/>
    <mergeCell ref="GL45:GM46"/>
    <mergeCell ref="GO34:GP37"/>
    <mergeCell ref="FZ27:GA28"/>
    <mergeCell ref="GB27:GC28"/>
    <mergeCell ref="FZ29:GA30"/>
    <mergeCell ref="GB29:GC30"/>
    <mergeCell ref="AW43:AX44"/>
    <mergeCell ref="AI41:AJ42"/>
    <mergeCell ref="AL41:AM42"/>
    <mergeCell ref="AT41:AU42"/>
    <mergeCell ref="AW41:AX42"/>
    <mergeCell ref="AI43:AJ44"/>
    <mergeCell ref="AL43:AM44"/>
    <mergeCell ref="AV41:AV42"/>
    <mergeCell ref="AV43:AV44"/>
    <mergeCell ref="AT45:AU46"/>
    <mergeCell ref="AW45:AX46"/>
    <mergeCell ref="O41:O42"/>
    <mergeCell ref="O43:O44"/>
    <mergeCell ref="BH49:BI50"/>
    <mergeCell ref="BB50:BC53"/>
    <mergeCell ref="BB40:BL47"/>
    <mergeCell ref="AQ42:AR45"/>
    <mergeCell ref="AZ42:BA45"/>
    <mergeCell ref="BK50:BL53"/>
    <mergeCell ref="BE51:BF52"/>
    <mergeCell ref="BH51:BI52"/>
    <mergeCell ref="BE53:BF54"/>
    <mergeCell ref="BH53:BI54"/>
    <mergeCell ref="AV45:AV46"/>
    <mergeCell ref="AV49:AV50"/>
    <mergeCell ref="AV51:AV52"/>
    <mergeCell ref="AV53:AV54"/>
    <mergeCell ref="BG49:BG50"/>
    <mergeCell ref="BG51:BG52"/>
    <mergeCell ref="BG53:BG54"/>
    <mergeCell ref="AK43:AK44"/>
    <mergeCell ref="AK45:AK46"/>
    <mergeCell ref="AK49:AK50"/>
    <mergeCell ref="BM42:BN45"/>
    <mergeCell ref="BV42:BW45"/>
    <mergeCell ref="BP43:BQ44"/>
    <mergeCell ref="BS43:BT44"/>
    <mergeCell ref="BP45:BQ46"/>
    <mergeCell ref="BS45:BT46"/>
    <mergeCell ref="CF42:CG43"/>
    <mergeCell ref="CH42:CI43"/>
    <mergeCell ref="BX44:CC45"/>
    <mergeCell ref="CD44:CI45"/>
    <mergeCell ref="CJ44:CO45"/>
    <mergeCell ref="BP41:BQ42"/>
    <mergeCell ref="BS41:BT42"/>
    <mergeCell ref="BR41:BR42"/>
    <mergeCell ref="BR43:BR44"/>
    <mergeCell ref="BR45:BR46"/>
    <mergeCell ref="BX46:CC47"/>
    <mergeCell ref="CD46:CI47"/>
    <mergeCell ref="CJ46:CO47"/>
    <mergeCell ref="EV45:EW46"/>
    <mergeCell ref="EN41:EO42"/>
    <mergeCell ref="EV41:EW42"/>
    <mergeCell ref="CP40:CQ47"/>
    <mergeCell ref="BX42:BY43"/>
    <mergeCell ref="BZ42:CA43"/>
    <mergeCell ref="CD42:CE43"/>
    <mergeCell ref="BB3:BC4"/>
    <mergeCell ref="BB5:BL7"/>
    <mergeCell ref="EL41:EM42"/>
    <mergeCell ref="CJ42:CK43"/>
    <mergeCell ref="CL42:CM43"/>
    <mergeCell ref="CN42:CO43"/>
    <mergeCell ref="BX40:CC41"/>
    <mergeCell ref="CD40:CI41"/>
    <mergeCell ref="CJ40:CO41"/>
    <mergeCell ref="CB42:CC43"/>
    <mergeCell ref="BG9:BG10"/>
    <mergeCell ref="BG11:BG12"/>
    <mergeCell ref="BG13:BG14"/>
    <mergeCell ref="BG17:BG18"/>
    <mergeCell ref="BG19:BG20"/>
    <mergeCell ref="BG21:BG22"/>
    <mergeCell ref="BG25:BG26"/>
    <mergeCell ref="EX41:EY42"/>
    <mergeCell ref="FF41:FG42"/>
    <mergeCell ref="FH41:FI42"/>
    <mergeCell ref="EL45:EM46"/>
    <mergeCell ref="FR41:FS42"/>
    <mergeCell ref="EI42:EJ45"/>
    <mergeCell ref="EQ42:ER45"/>
    <mergeCell ref="ES42:ET45"/>
    <mergeCell ref="FA42:FB45"/>
    <mergeCell ref="FC42:FD45"/>
    <mergeCell ref="FK42:FL45"/>
    <mergeCell ref="FM42:FN45"/>
    <mergeCell ref="EN45:EO46"/>
    <mergeCell ref="EL43:EM44"/>
    <mergeCell ref="EN43:EO44"/>
    <mergeCell ref="EV43:EW44"/>
    <mergeCell ref="EX43:EY44"/>
    <mergeCell ref="FF43:FG44"/>
    <mergeCell ref="FH43:FI44"/>
    <mergeCell ref="EX45:EY46"/>
    <mergeCell ref="FF45:FG46"/>
    <mergeCell ref="FH45:FI46"/>
    <mergeCell ref="FP45:FQ46"/>
    <mergeCell ref="FR45:FS46"/>
    <mergeCell ref="GJ41:GK42"/>
    <mergeCell ref="GG42:GH45"/>
    <mergeCell ref="GJ43:GK44"/>
    <mergeCell ref="GJ45:GK46"/>
    <mergeCell ref="B68:I69"/>
    <mergeCell ref="J68:AE69"/>
    <mergeCell ref="EA40:EB41"/>
    <mergeCell ref="EA42:EH45"/>
    <mergeCell ref="HI40:HJ47"/>
    <mergeCell ref="GQ42:GR43"/>
    <mergeCell ref="GS42:GT43"/>
    <mergeCell ref="GU42:GV43"/>
    <mergeCell ref="GW42:GX43"/>
    <mergeCell ref="GY42:GZ43"/>
    <mergeCell ref="O45:O46"/>
    <mergeCell ref="O49:O50"/>
    <mergeCell ref="O51:O52"/>
    <mergeCell ref="Z41:Z42"/>
    <mergeCell ref="Z43:Z44"/>
    <mergeCell ref="Z45:Z46"/>
    <mergeCell ref="Z49:Z50"/>
    <mergeCell ref="Z51:Z52"/>
    <mergeCell ref="Z53:Z54"/>
    <mergeCell ref="AK41:AK42"/>
    <mergeCell ref="GQ46:GV47"/>
    <mergeCell ref="GW46:HB47"/>
    <mergeCell ref="HC46:HH47"/>
    <mergeCell ref="HA42:HB43"/>
    <mergeCell ref="HC42:HD43"/>
    <mergeCell ref="HE42:HF43"/>
    <mergeCell ref="HG42:HH43"/>
    <mergeCell ref="HI32:HJ39"/>
    <mergeCell ref="HC34:HD35"/>
    <mergeCell ref="HE34:HF35"/>
    <mergeCell ref="HG34:HH35"/>
    <mergeCell ref="GQ38:GV39"/>
    <mergeCell ref="GW38:HB39"/>
    <mergeCell ref="HC38:HH39"/>
    <mergeCell ref="GQ34:GR35"/>
    <mergeCell ref="GS34:GT35"/>
    <mergeCell ref="GU34:GV35"/>
    <mergeCell ref="HN8:HN13"/>
    <mergeCell ref="HN14:HN19"/>
    <mergeCell ref="HN20:HN25"/>
    <mergeCell ref="HG10:HH11"/>
    <mergeCell ref="HI16:HJ23"/>
    <mergeCell ref="GB19:GC20"/>
    <mergeCell ref="FZ21:GA22"/>
    <mergeCell ref="GB21:GC22"/>
    <mergeCell ref="AT25:AU26"/>
    <mergeCell ref="AW25:AX26"/>
    <mergeCell ref="AV25:AV26"/>
    <mergeCell ref="CD8:CI9"/>
    <mergeCell ref="CJ8:CO9"/>
    <mergeCell ref="CP8:CQ15"/>
    <mergeCell ref="EA8:EB9"/>
    <mergeCell ref="BX14:CC15"/>
    <mergeCell ref="CD14:CI15"/>
    <mergeCell ref="BR17:BR18"/>
    <mergeCell ref="BR19:BR20"/>
    <mergeCell ref="BR21:BR22"/>
    <mergeCell ref="BR25:BR26"/>
    <mergeCell ref="BP17:BQ18"/>
    <mergeCell ref="HN26:HN31"/>
    <mergeCell ref="HE10:HF11"/>
    <mergeCell ref="O25:O26"/>
    <mergeCell ref="O27:O28"/>
    <mergeCell ref="O29:O30"/>
    <mergeCell ref="AK17:AK18"/>
    <mergeCell ref="AK19:AK20"/>
    <mergeCell ref="AK21:AK22"/>
    <mergeCell ref="AQ26:AR29"/>
    <mergeCell ref="AT27:AU28"/>
    <mergeCell ref="AW27:AX28"/>
    <mergeCell ref="AT29:AU30"/>
    <mergeCell ref="AW29:AX30"/>
    <mergeCell ref="AV27:AV28"/>
    <mergeCell ref="AI21:AJ22"/>
    <mergeCell ref="AL21:AM22"/>
    <mergeCell ref="AV29:AV30"/>
    <mergeCell ref="O19:O20"/>
  </mergeCells>
  <phoneticPr fontId="7"/>
  <pageMargins left="0.25" right="0.25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GE114"/>
  <sheetViews>
    <sheetView topLeftCell="A64" zoomScale="115" zoomScaleNormal="115" workbookViewId="0">
      <selection activeCell="AL58" sqref="AL58:AM59"/>
    </sheetView>
  </sheetViews>
  <sheetFormatPr defaultRowHeight="13.5"/>
  <cols>
    <col min="1" max="5" width="1.625" style="74" customWidth="1"/>
    <col min="6" max="6" width="1.5" style="74" customWidth="1"/>
    <col min="7" max="9" width="1.625" style="74" customWidth="1"/>
    <col min="10" max="62" width="1.375" style="74" customWidth="1"/>
    <col min="63" max="63" width="1" style="74" customWidth="1"/>
    <col min="64" max="68" width="1.375" style="74" customWidth="1"/>
    <col min="69" max="69" width="1" style="74" customWidth="1"/>
    <col min="70" max="73" width="1.375" style="74" customWidth="1"/>
    <col min="74" max="106" width="1.625" style="74" customWidth="1"/>
    <col min="107" max="108" width="1.625" style="74" hidden="1" customWidth="1"/>
    <col min="109" max="114" width="2.625" style="74" hidden="1" customWidth="1"/>
    <col min="115" max="156" width="1.625" style="74" hidden="1" customWidth="1"/>
    <col min="157" max="165" width="3.625" style="74" hidden="1" customWidth="1"/>
    <col min="166" max="176" width="1.625" style="74" hidden="1" customWidth="1"/>
    <col min="177" max="177" width="9" style="74" hidden="1" customWidth="1"/>
    <col min="178" max="180" width="4.125" style="74" hidden="1" customWidth="1"/>
    <col min="181" max="181" width="9" style="74" hidden="1" customWidth="1"/>
    <col min="182" max="182" width="6.5" style="74" hidden="1" customWidth="1"/>
    <col min="183" max="183" width="6.25" style="74" hidden="1" customWidth="1"/>
    <col min="184" max="187" width="9" style="74" hidden="1" customWidth="1"/>
    <col min="188" max="188" width="0" style="74" hidden="1" customWidth="1"/>
    <col min="189" max="16384" width="9" style="74"/>
  </cols>
  <sheetData>
    <row r="1" spans="2:185" ht="8.1" customHeight="1"/>
    <row r="2" spans="2:185" ht="7.35" customHeight="1">
      <c r="B2" s="340" t="s">
        <v>31</v>
      </c>
      <c r="C2" s="341"/>
      <c r="D2" s="341"/>
      <c r="E2" s="341"/>
      <c r="F2" s="341"/>
      <c r="G2" s="341"/>
      <c r="H2" s="341"/>
      <c r="I2" s="342"/>
      <c r="J2" s="360">
        <f>B7</f>
        <v>1</v>
      </c>
      <c r="K2" s="361"/>
      <c r="L2" s="75"/>
      <c r="M2" s="75"/>
      <c r="N2" s="75"/>
      <c r="O2" s="75"/>
      <c r="P2" s="75"/>
      <c r="Q2" s="75"/>
      <c r="R2" s="75"/>
      <c r="S2" s="75"/>
      <c r="T2" s="76"/>
      <c r="U2" s="360">
        <f>B15</f>
        <v>2</v>
      </c>
      <c r="V2" s="361"/>
      <c r="W2" s="75"/>
      <c r="X2" s="75"/>
      <c r="Y2" s="75"/>
      <c r="Z2" s="75"/>
      <c r="AA2" s="75"/>
      <c r="AB2" s="75"/>
      <c r="AC2" s="75"/>
      <c r="AD2" s="75"/>
      <c r="AE2" s="76"/>
      <c r="AF2" s="360">
        <f>B23</f>
        <v>3</v>
      </c>
      <c r="AG2" s="361"/>
      <c r="AH2" s="75"/>
      <c r="AI2" s="75"/>
      <c r="AJ2" s="75"/>
      <c r="AK2" s="75"/>
      <c r="AL2" s="75"/>
      <c r="AM2" s="75"/>
      <c r="AN2" s="75"/>
      <c r="AO2" s="75"/>
      <c r="AP2" s="76"/>
      <c r="AQ2" s="360">
        <f>B31</f>
        <v>4</v>
      </c>
      <c r="AR2" s="361"/>
      <c r="AS2" s="75"/>
      <c r="AT2" s="75"/>
      <c r="AU2" s="75"/>
      <c r="AV2" s="75"/>
      <c r="AW2" s="75"/>
      <c r="AX2" s="75"/>
      <c r="AY2" s="75"/>
      <c r="AZ2" s="75"/>
      <c r="BA2" s="76"/>
      <c r="BB2" s="364" t="s">
        <v>0</v>
      </c>
      <c r="BC2" s="364"/>
      <c r="BD2" s="364"/>
      <c r="BE2" s="364"/>
      <c r="BF2" s="364"/>
      <c r="BG2" s="364"/>
      <c r="BH2" s="364" t="s">
        <v>1</v>
      </c>
      <c r="BI2" s="364"/>
      <c r="BJ2" s="364"/>
      <c r="BK2" s="364"/>
      <c r="BL2" s="364"/>
      <c r="BM2" s="364"/>
      <c r="BN2" s="364" t="s">
        <v>2</v>
      </c>
      <c r="BO2" s="364"/>
      <c r="BP2" s="364"/>
      <c r="BQ2" s="364"/>
      <c r="BR2" s="364"/>
      <c r="BS2" s="364"/>
      <c r="BT2" s="390" t="s">
        <v>3</v>
      </c>
      <c r="BU2" s="390"/>
      <c r="BV2" s="77"/>
      <c r="BW2" s="77"/>
      <c r="BX2" s="77"/>
      <c r="BY2" s="77"/>
      <c r="BZ2" s="77"/>
      <c r="CA2" s="77"/>
      <c r="CB2" s="77"/>
      <c r="CC2" s="77"/>
      <c r="CD2" s="77"/>
      <c r="CE2" s="77"/>
      <c r="DE2" s="386" t="s">
        <v>5</v>
      </c>
      <c r="DF2" s="387"/>
      <c r="DG2" s="387"/>
      <c r="DH2" s="387"/>
      <c r="DI2" s="387"/>
      <c r="DJ2" s="387"/>
      <c r="DK2" s="387"/>
      <c r="DL2" s="388"/>
      <c r="DM2" s="360">
        <v>1</v>
      </c>
      <c r="DN2" s="361"/>
      <c r="DO2" s="75"/>
      <c r="DP2" s="75"/>
      <c r="DQ2" s="75"/>
      <c r="DR2" s="75"/>
      <c r="DS2" s="75"/>
      <c r="DT2" s="75"/>
      <c r="DU2" s="75"/>
      <c r="DV2" s="76"/>
      <c r="DW2" s="360">
        <v>2</v>
      </c>
      <c r="DX2" s="361"/>
      <c r="DY2" s="75"/>
      <c r="DZ2" s="75"/>
      <c r="EA2" s="75"/>
      <c r="EB2" s="75"/>
      <c r="EC2" s="75"/>
      <c r="ED2" s="75"/>
      <c r="EE2" s="75"/>
      <c r="EF2" s="76"/>
      <c r="EG2" s="360">
        <v>3</v>
      </c>
      <c r="EH2" s="361"/>
      <c r="EI2" s="75"/>
      <c r="EJ2" s="75"/>
      <c r="EK2" s="75"/>
      <c r="EL2" s="75"/>
      <c r="EM2" s="75"/>
      <c r="EN2" s="75"/>
      <c r="EO2" s="75"/>
      <c r="EP2" s="76"/>
      <c r="EQ2" s="360">
        <v>4</v>
      </c>
      <c r="ER2" s="361"/>
      <c r="ES2" s="75"/>
      <c r="ET2" s="75"/>
      <c r="EU2" s="75"/>
      <c r="EV2" s="75"/>
      <c r="EW2" s="75"/>
      <c r="EX2" s="75"/>
      <c r="EY2" s="75"/>
      <c r="EZ2" s="76"/>
      <c r="FA2" s="364" t="s">
        <v>0</v>
      </c>
      <c r="FB2" s="364"/>
      <c r="FC2" s="364"/>
      <c r="FD2" s="364"/>
      <c r="FE2" s="364"/>
      <c r="FF2" s="364"/>
      <c r="FG2" s="364" t="s">
        <v>1</v>
      </c>
      <c r="FH2" s="364"/>
      <c r="FI2" s="364"/>
      <c r="FJ2" s="364"/>
      <c r="FK2" s="364"/>
      <c r="FL2" s="364"/>
      <c r="FM2" s="364" t="s">
        <v>2</v>
      </c>
      <c r="FN2" s="364"/>
      <c r="FO2" s="364"/>
      <c r="FP2" s="364"/>
      <c r="FQ2" s="364"/>
      <c r="FR2" s="364"/>
      <c r="FS2" s="390" t="s">
        <v>3</v>
      </c>
      <c r="FT2" s="390"/>
    </row>
    <row r="3" spans="2:185" ht="7.35" customHeight="1">
      <c r="B3" s="343"/>
      <c r="C3" s="344"/>
      <c r="D3" s="344"/>
      <c r="E3" s="344"/>
      <c r="F3" s="344"/>
      <c r="G3" s="344"/>
      <c r="H3" s="344"/>
      <c r="I3" s="345"/>
      <c r="J3" s="362"/>
      <c r="K3" s="363"/>
      <c r="L3" s="78"/>
      <c r="M3" s="78"/>
      <c r="N3" s="78"/>
      <c r="O3" s="78"/>
      <c r="P3" s="78"/>
      <c r="Q3" s="78"/>
      <c r="R3" s="78"/>
      <c r="S3" s="78"/>
      <c r="T3" s="79"/>
      <c r="U3" s="362"/>
      <c r="V3" s="363"/>
      <c r="W3" s="78"/>
      <c r="X3" s="78"/>
      <c r="Y3" s="78"/>
      <c r="Z3" s="78"/>
      <c r="AA3" s="78"/>
      <c r="AB3" s="78"/>
      <c r="AC3" s="78"/>
      <c r="AD3" s="78"/>
      <c r="AE3" s="79"/>
      <c r="AF3" s="362"/>
      <c r="AG3" s="363"/>
      <c r="AH3" s="78"/>
      <c r="AI3" s="78"/>
      <c r="AJ3" s="78"/>
      <c r="AK3" s="78"/>
      <c r="AL3" s="78"/>
      <c r="AM3" s="78"/>
      <c r="AN3" s="78"/>
      <c r="AO3" s="78"/>
      <c r="AP3" s="79"/>
      <c r="AQ3" s="362"/>
      <c r="AR3" s="363"/>
      <c r="AS3" s="78"/>
      <c r="AT3" s="78"/>
      <c r="AU3" s="78"/>
      <c r="AV3" s="78"/>
      <c r="AW3" s="78"/>
      <c r="AX3" s="78"/>
      <c r="AY3" s="78"/>
      <c r="AZ3" s="78"/>
      <c r="BA3" s="79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90"/>
      <c r="BU3" s="390"/>
      <c r="BV3" s="77"/>
      <c r="BW3" s="77"/>
      <c r="BX3" s="77"/>
      <c r="BY3" s="77"/>
      <c r="BZ3" s="77"/>
      <c r="CA3" s="77"/>
      <c r="CB3" s="77"/>
      <c r="CC3" s="77"/>
      <c r="CD3" s="77"/>
      <c r="CE3" s="77"/>
      <c r="DE3" s="367"/>
      <c r="DF3" s="368"/>
      <c r="DG3" s="368"/>
      <c r="DH3" s="368"/>
      <c r="DI3" s="368"/>
      <c r="DJ3" s="368"/>
      <c r="DK3" s="368"/>
      <c r="DL3" s="369"/>
      <c r="DM3" s="362"/>
      <c r="DN3" s="363"/>
      <c r="DO3" s="78"/>
      <c r="DP3" s="78"/>
      <c r="DQ3" s="78"/>
      <c r="DR3" s="78"/>
      <c r="DS3" s="78"/>
      <c r="DT3" s="78"/>
      <c r="DU3" s="78"/>
      <c r="DV3" s="79"/>
      <c r="DW3" s="362"/>
      <c r="DX3" s="363"/>
      <c r="DY3" s="78"/>
      <c r="DZ3" s="78"/>
      <c r="EA3" s="78"/>
      <c r="EB3" s="78"/>
      <c r="EC3" s="78"/>
      <c r="ED3" s="78"/>
      <c r="EE3" s="78"/>
      <c r="EF3" s="79"/>
      <c r="EG3" s="362"/>
      <c r="EH3" s="363"/>
      <c r="EI3" s="78"/>
      <c r="EJ3" s="78"/>
      <c r="EK3" s="78"/>
      <c r="EL3" s="78"/>
      <c r="EM3" s="78"/>
      <c r="EN3" s="78"/>
      <c r="EO3" s="78"/>
      <c r="EP3" s="79"/>
      <c r="EQ3" s="362"/>
      <c r="ER3" s="363"/>
      <c r="ES3" s="78"/>
      <c r="ET3" s="78"/>
      <c r="EU3" s="78"/>
      <c r="EV3" s="78"/>
      <c r="EW3" s="78"/>
      <c r="EX3" s="78"/>
      <c r="EY3" s="78"/>
      <c r="EZ3" s="79"/>
      <c r="FA3" s="364"/>
      <c r="FB3" s="364"/>
      <c r="FC3" s="364"/>
      <c r="FD3" s="364"/>
      <c r="FE3" s="364"/>
      <c r="FF3" s="364"/>
      <c r="FG3" s="364"/>
      <c r="FH3" s="364"/>
      <c r="FI3" s="364"/>
      <c r="FJ3" s="364"/>
      <c r="FK3" s="364"/>
      <c r="FL3" s="364"/>
      <c r="FM3" s="364"/>
      <c r="FN3" s="364"/>
      <c r="FO3" s="364"/>
      <c r="FP3" s="364"/>
      <c r="FQ3" s="364"/>
      <c r="FR3" s="364"/>
      <c r="FS3" s="390"/>
      <c r="FT3" s="390"/>
    </row>
    <row r="4" spans="2:185" ht="7.35" customHeight="1">
      <c r="B4" s="343"/>
      <c r="C4" s="344"/>
      <c r="D4" s="344"/>
      <c r="E4" s="344"/>
      <c r="F4" s="344"/>
      <c r="G4" s="344"/>
      <c r="H4" s="344"/>
      <c r="I4" s="345"/>
      <c r="J4" s="304" t="str">
        <f>B9</f>
        <v>プレシャスＤ</v>
      </c>
      <c r="K4" s="305"/>
      <c r="L4" s="305"/>
      <c r="M4" s="305"/>
      <c r="N4" s="305"/>
      <c r="O4" s="305"/>
      <c r="P4" s="305"/>
      <c r="Q4" s="305"/>
      <c r="R4" s="305"/>
      <c r="S4" s="305"/>
      <c r="T4" s="306"/>
      <c r="U4" s="304" t="str">
        <f>B17</f>
        <v>ラズルダズルＡ</v>
      </c>
      <c r="V4" s="305"/>
      <c r="W4" s="305"/>
      <c r="X4" s="305"/>
      <c r="Y4" s="305"/>
      <c r="Z4" s="305"/>
      <c r="AA4" s="305"/>
      <c r="AB4" s="305"/>
      <c r="AC4" s="305"/>
      <c r="AD4" s="305"/>
      <c r="AE4" s="306"/>
      <c r="AF4" s="304" t="str">
        <f>B25</f>
        <v>ＮＢヤング</v>
      </c>
      <c r="AG4" s="305"/>
      <c r="AH4" s="305"/>
      <c r="AI4" s="305"/>
      <c r="AJ4" s="305"/>
      <c r="AK4" s="305"/>
      <c r="AL4" s="305"/>
      <c r="AM4" s="305"/>
      <c r="AN4" s="305"/>
      <c r="AO4" s="305"/>
      <c r="AP4" s="306"/>
      <c r="AQ4" s="304" t="str">
        <f>B33</f>
        <v>ＫＯＧ-Ｏ</v>
      </c>
      <c r="AR4" s="305"/>
      <c r="AS4" s="305"/>
      <c r="AT4" s="305"/>
      <c r="AU4" s="305"/>
      <c r="AV4" s="305"/>
      <c r="AW4" s="305"/>
      <c r="AX4" s="305"/>
      <c r="AY4" s="305"/>
      <c r="AZ4" s="305"/>
      <c r="BA4" s="306"/>
      <c r="BB4" s="364"/>
      <c r="BC4" s="364"/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4"/>
      <c r="BQ4" s="364"/>
      <c r="BR4" s="364"/>
      <c r="BS4" s="364"/>
      <c r="BT4" s="390"/>
      <c r="BU4" s="390"/>
      <c r="BV4" s="77"/>
      <c r="BW4" s="77"/>
      <c r="BX4" s="77"/>
      <c r="BY4" s="77"/>
      <c r="BZ4" s="77"/>
      <c r="CA4" s="77"/>
      <c r="CB4" s="77"/>
      <c r="CC4" s="77"/>
      <c r="CD4" s="77"/>
      <c r="CE4" s="77"/>
      <c r="DE4" s="367"/>
      <c r="DF4" s="368"/>
      <c r="DG4" s="368"/>
      <c r="DH4" s="368"/>
      <c r="DI4" s="368"/>
      <c r="DJ4" s="368"/>
      <c r="DK4" s="368"/>
      <c r="DL4" s="369"/>
      <c r="DM4" s="304" t="str">
        <f>DE9</f>
        <v>プレシャスＤ</v>
      </c>
      <c r="DN4" s="305"/>
      <c r="DO4" s="305"/>
      <c r="DP4" s="305"/>
      <c r="DQ4" s="305"/>
      <c r="DR4" s="305"/>
      <c r="DS4" s="305"/>
      <c r="DT4" s="305"/>
      <c r="DU4" s="305"/>
      <c r="DV4" s="306"/>
      <c r="DW4" s="304" t="str">
        <f>DE17</f>
        <v>ラズルダズルＡ</v>
      </c>
      <c r="DX4" s="305"/>
      <c r="DY4" s="305"/>
      <c r="DZ4" s="305"/>
      <c r="EA4" s="305"/>
      <c r="EB4" s="305"/>
      <c r="EC4" s="305"/>
      <c r="ED4" s="305"/>
      <c r="EE4" s="305"/>
      <c r="EF4" s="306"/>
      <c r="EG4" s="304" t="str">
        <f>DE25</f>
        <v>ＮＢヤング</v>
      </c>
      <c r="EH4" s="305"/>
      <c r="EI4" s="305"/>
      <c r="EJ4" s="305"/>
      <c r="EK4" s="305"/>
      <c r="EL4" s="305"/>
      <c r="EM4" s="305"/>
      <c r="EN4" s="305"/>
      <c r="EO4" s="305"/>
      <c r="EP4" s="306"/>
      <c r="EQ4" s="304" t="str">
        <f>DE33</f>
        <v>ＫＯＧ-Ｏ</v>
      </c>
      <c r="ER4" s="305"/>
      <c r="ES4" s="305"/>
      <c r="ET4" s="305"/>
      <c r="EU4" s="305"/>
      <c r="EV4" s="305"/>
      <c r="EW4" s="305"/>
      <c r="EX4" s="305"/>
      <c r="EY4" s="305"/>
      <c r="EZ4" s="306"/>
      <c r="FA4" s="364"/>
      <c r="FB4" s="364"/>
      <c r="FC4" s="364"/>
      <c r="FD4" s="364"/>
      <c r="FE4" s="364"/>
      <c r="FF4" s="364"/>
      <c r="FG4" s="364"/>
      <c r="FH4" s="364"/>
      <c r="FI4" s="364"/>
      <c r="FJ4" s="364"/>
      <c r="FK4" s="364"/>
      <c r="FL4" s="364"/>
      <c r="FM4" s="364"/>
      <c r="FN4" s="364"/>
      <c r="FO4" s="364"/>
      <c r="FP4" s="364"/>
      <c r="FQ4" s="364"/>
      <c r="FR4" s="364"/>
      <c r="FS4" s="390"/>
      <c r="FT4" s="390"/>
    </row>
    <row r="5" spans="2:185" ht="7.35" customHeight="1">
      <c r="B5" s="347" t="s">
        <v>17</v>
      </c>
      <c r="C5" s="348"/>
      <c r="D5" s="348"/>
      <c r="E5" s="348"/>
      <c r="F5" s="348"/>
      <c r="G5" s="348"/>
      <c r="H5" s="348"/>
      <c r="I5" s="349"/>
      <c r="J5" s="304"/>
      <c r="K5" s="305"/>
      <c r="L5" s="305"/>
      <c r="M5" s="305"/>
      <c r="N5" s="305"/>
      <c r="O5" s="305"/>
      <c r="P5" s="305"/>
      <c r="Q5" s="305"/>
      <c r="R5" s="305"/>
      <c r="S5" s="305"/>
      <c r="T5" s="306"/>
      <c r="U5" s="304"/>
      <c r="V5" s="305"/>
      <c r="W5" s="305"/>
      <c r="X5" s="305"/>
      <c r="Y5" s="305"/>
      <c r="Z5" s="305"/>
      <c r="AA5" s="305"/>
      <c r="AB5" s="305"/>
      <c r="AC5" s="305"/>
      <c r="AD5" s="305"/>
      <c r="AE5" s="306"/>
      <c r="AF5" s="304"/>
      <c r="AG5" s="305"/>
      <c r="AH5" s="305"/>
      <c r="AI5" s="305"/>
      <c r="AJ5" s="305"/>
      <c r="AK5" s="305"/>
      <c r="AL5" s="305"/>
      <c r="AM5" s="305"/>
      <c r="AN5" s="305"/>
      <c r="AO5" s="305"/>
      <c r="AP5" s="306"/>
      <c r="AQ5" s="304"/>
      <c r="AR5" s="305"/>
      <c r="AS5" s="305"/>
      <c r="AT5" s="305"/>
      <c r="AU5" s="305"/>
      <c r="AV5" s="305"/>
      <c r="AW5" s="305"/>
      <c r="AX5" s="305"/>
      <c r="AY5" s="305"/>
      <c r="AZ5" s="305"/>
      <c r="BA5" s="306"/>
      <c r="BB5" s="364"/>
      <c r="BC5" s="364"/>
      <c r="BD5" s="364"/>
      <c r="BE5" s="364"/>
      <c r="BF5" s="364"/>
      <c r="BG5" s="364"/>
      <c r="BH5" s="364"/>
      <c r="BI5" s="364"/>
      <c r="BJ5" s="364"/>
      <c r="BK5" s="364"/>
      <c r="BL5" s="364"/>
      <c r="BM5" s="364"/>
      <c r="BN5" s="364"/>
      <c r="BO5" s="364"/>
      <c r="BP5" s="364"/>
      <c r="BQ5" s="364"/>
      <c r="BR5" s="364"/>
      <c r="BS5" s="364"/>
      <c r="BT5" s="390"/>
      <c r="BU5" s="390"/>
      <c r="BV5" s="77"/>
      <c r="BW5" s="77"/>
      <c r="BX5" s="77"/>
      <c r="BY5" s="77"/>
      <c r="BZ5" s="77"/>
      <c r="CA5" s="77"/>
      <c r="CB5" s="77"/>
      <c r="CC5" s="77"/>
      <c r="CD5" s="77"/>
      <c r="CE5" s="77"/>
      <c r="DE5" s="367" t="s">
        <v>6</v>
      </c>
      <c r="DF5" s="368"/>
      <c r="DG5" s="368"/>
      <c r="DH5" s="368"/>
      <c r="DI5" s="368"/>
      <c r="DJ5" s="368"/>
      <c r="DK5" s="368"/>
      <c r="DL5" s="369"/>
      <c r="DM5" s="304"/>
      <c r="DN5" s="305"/>
      <c r="DO5" s="305"/>
      <c r="DP5" s="305"/>
      <c r="DQ5" s="305"/>
      <c r="DR5" s="305"/>
      <c r="DS5" s="305"/>
      <c r="DT5" s="305"/>
      <c r="DU5" s="305"/>
      <c r="DV5" s="306"/>
      <c r="DW5" s="304"/>
      <c r="DX5" s="305"/>
      <c r="DY5" s="305"/>
      <c r="DZ5" s="305"/>
      <c r="EA5" s="305"/>
      <c r="EB5" s="305"/>
      <c r="EC5" s="305"/>
      <c r="ED5" s="305"/>
      <c r="EE5" s="305"/>
      <c r="EF5" s="306"/>
      <c r="EG5" s="304"/>
      <c r="EH5" s="305"/>
      <c r="EI5" s="305"/>
      <c r="EJ5" s="305"/>
      <c r="EK5" s="305"/>
      <c r="EL5" s="305"/>
      <c r="EM5" s="305"/>
      <c r="EN5" s="305"/>
      <c r="EO5" s="305"/>
      <c r="EP5" s="306"/>
      <c r="EQ5" s="304"/>
      <c r="ER5" s="305"/>
      <c r="ES5" s="305"/>
      <c r="ET5" s="305"/>
      <c r="EU5" s="305"/>
      <c r="EV5" s="305"/>
      <c r="EW5" s="305"/>
      <c r="EX5" s="305"/>
      <c r="EY5" s="305"/>
      <c r="EZ5" s="306"/>
      <c r="FA5" s="364"/>
      <c r="FB5" s="364"/>
      <c r="FC5" s="364"/>
      <c r="FD5" s="364"/>
      <c r="FE5" s="364"/>
      <c r="FF5" s="364"/>
      <c r="FG5" s="364"/>
      <c r="FH5" s="364"/>
      <c r="FI5" s="364"/>
      <c r="FJ5" s="364"/>
      <c r="FK5" s="364"/>
      <c r="FL5" s="364"/>
      <c r="FM5" s="364"/>
      <c r="FN5" s="364"/>
      <c r="FO5" s="364"/>
      <c r="FP5" s="364"/>
      <c r="FQ5" s="364"/>
      <c r="FR5" s="364"/>
      <c r="FS5" s="390"/>
      <c r="FT5" s="390"/>
    </row>
    <row r="6" spans="2:185" ht="7.35" customHeight="1">
      <c r="B6" s="350"/>
      <c r="C6" s="351"/>
      <c r="D6" s="351"/>
      <c r="E6" s="351"/>
      <c r="F6" s="351"/>
      <c r="G6" s="351"/>
      <c r="H6" s="351"/>
      <c r="I6" s="352"/>
      <c r="J6" s="307"/>
      <c r="K6" s="308"/>
      <c r="L6" s="308"/>
      <c r="M6" s="308"/>
      <c r="N6" s="308"/>
      <c r="O6" s="308"/>
      <c r="P6" s="308"/>
      <c r="Q6" s="308"/>
      <c r="R6" s="308"/>
      <c r="S6" s="308"/>
      <c r="T6" s="309"/>
      <c r="U6" s="307"/>
      <c r="V6" s="308"/>
      <c r="W6" s="308"/>
      <c r="X6" s="308"/>
      <c r="Y6" s="308"/>
      <c r="Z6" s="308"/>
      <c r="AA6" s="308"/>
      <c r="AB6" s="308"/>
      <c r="AC6" s="308"/>
      <c r="AD6" s="308"/>
      <c r="AE6" s="309"/>
      <c r="AF6" s="307"/>
      <c r="AG6" s="308"/>
      <c r="AH6" s="308"/>
      <c r="AI6" s="308"/>
      <c r="AJ6" s="308"/>
      <c r="AK6" s="308"/>
      <c r="AL6" s="308"/>
      <c r="AM6" s="308"/>
      <c r="AN6" s="308"/>
      <c r="AO6" s="308"/>
      <c r="AP6" s="309"/>
      <c r="AQ6" s="307"/>
      <c r="AR6" s="308"/>
      <c r="AS6" s="308"/>
      <c r="AT6" s="308"/>
      <c r="AU6" s="308"/>
      <c r="AV6" s="308"/>
      <c r="AW6" s="308"/>
      <c r="AX6" s="308"/>
      <c r="AY6" s="308"/>
      <c r="AZ6" s="308"/>
      <c r="BA6" s="309"/>
      <c r="BB6" s="364"/>
      <c r="BC6" s="364"/>
      <c r="BD6" s="364"/>
      <c r="BE6" s="364"/>
      <c r="BF6" s="364"/>
      <c r="BG6" s="364"/>
      <c r="BH6" s="364"/>
      <c r="BI6" s="364"/>
      <c r="BJ6" s="364"/>
      <c r="BK6" s="364"/>
      <c r="BL6" s="364"/>
      <c r="BM6" s="364"/>
      <c r="BN6" s="364"/>
      <c r="BO6" s="364"/>
      <c r="BP6" s="364"/>
      <c r="BQ6" s="364"/>
      <c r="BR6" s="364"/>
      <c r="BS6" s="364"/>
      <c r="BT6" s="390"/>
      <c r="BU6" s="390"/>
      <c r="BV6" s="77"/>
      <c r="BW6" s="77"/>
      <c r="BX6" s="77"/>
      <c r="BY6" s="77"/>
      <c r="BZ6" s="77"/>
      <c r="CA6" s="77"/>
      <c r="CB6" s="77"/>
      <c r="CC6" s="77"/>
      <c r="CD6" s="77"/>
      <c r="CE6" s="77"/>
      <c r="DE6" s="370"/>
      <c r="DF6" s="371"/>
      <c r="DG6" s="371"/>
      <c r="DH6" s="371"/>
      <c r="DI6" s="371"/>
      <c r="DJ6" s="371"/>
      <c r="DK6" s="371"/>
      <c r="DL6" s="372"/>
      <c r="DM6" s="307"/>
      <c r="DN6" s="308"/>
      <c r="DO6" s="308"/>
      <c r="DP6" s="308"/>
      <c r="DQ6" s="308"/>
      <c r="DR6" s="308"/>
      <c r="DS6" s="308"/>
      <c r="DT6" s="308"/>
      <c r="DU6" s="308"/>
      <c r="DV6" s="309"/>
      <c r="DW6" s="307"/>
      <c r="DX6" s="308"/>
      <c r="DY6" s="308"/>
      <c r="DZ6" s="308"/>
      <c r="EA6" s="308"/>
      <c r="EB6" s="308"/>
      <c r="EC6" s="308"/>
      <c r="ED6" s="308"/>
      <c r="EE6" s="308"/>
      <c r="EF6" s="309"/>
      <c r="EG6" s="307"/>
      <c r="EH6" s="308"/>
      <c r="EI6" s="308"/>
      <c r="EJ6" s="308"/>
      <c r="EK6" s="308"/>
      <c r="EL6" s="308"/>
      <c r="EM6" s="308"/>
      <c r="EN6" s="308"/>
      <c r="EO6" s="308"/>
      <c r="EP6" s="309"/>
      <c r="EQ6" s="307"/>
      <c r="ER6" s="308"/>
      <c r="ES6" s="308"/>
      <c r="ET6" s="308"/>
      <c r="EU6" s="308"/>
      <c r="EV6" s="308"/>
      <c r="EW6" s="308"/>
      <c r="EX6" s="308"/>
      <c r="EY6" s="308"/>
      <c r="EZ6" s="309"/>
      <c r="FA6" s="364"/>
      <c r="FB6" s="364"/>
      <c r="FC6" s="364"/>
      <c r="FD6" s="364"/>
      <c r="FE6" s="364"/>
      <c r="FF6" s="364"/>
      <c r="FG6" s="364"/>
      <c r="FH6" s="364"/>
      <c r="FI6" s="364"/>
      <c r="FJ6" s="364"/>
      <c r="FK6" s="364"/>
      <c r="FL6" s="364"/>
      <c r="FM6" s="364"/>
      <c r="FN6" s="364"/>
      <c r="FO6" s="364"/>
      <c r="FP6" s="364"/>
      <c r="FQ6" s="364"/>
      <c r="FR6" s="364"/>
      <c r="FS6" s="390"/>
      <c r="FT6" s="390"/>
    </row>
    <row r="7" spans="2:185" ht="7.35" customHeight="1">
      <c r="B7" s="331">
        <v>1</v>
      </c>
      <c r="C7" s="332"/>
      <c r="D7" s="75"/>
      <c r="E7" s="75"/>
      <c r="F7" s="75"/>
      <c r="G7" s="75"/>
      <c r="H7" s="75"/>
      <c r="I7" s="76"/>
      <c r="J7" s="373"/>
      <c r="K7" s="374"/>
      <c r="L7" s="374"/>
      <c r="M7" s="374"/>
      <c r="N7" s="374"/>
      <c r="O7" s="374"/>
      <c r="P7" s="374"/>
      <c r="Q7" s="374"/>
      <c r="R7" s="374"/>
      <c r="S7" s="374"/>
      <c r="T7" s="375"/>
      <c r="U7" s="80"/>
      <c r="V7" s="80"/>
      <c r="W7" s="80"/>
      <c r="X7" s="80"/>
      <c r="Y7" s="80"/>
      <c r="Z7" s="80"/>
      <c r="AA7" s="80"/>
      <c r="AB7" s="80"/>
      <c r="AC7" s="80"/>
      <c r="AD7" s="382" t="s">
        <v>147</v>
      </c>
      <c r="AE7" s="383"/>
      <c r="AF7" s="123"/>
      <c r="AG7" s="120"/>
      <c r="AH7" s="120"/>
      <c r="AI7" s="120"/>
      <c r="AJ7" s="120"/>
      <c r="AK7" s="120"/>
      <c r="AL7" s="120"/>
      <c r="AM7" s="120"/>
      <c r="AN7" s="120"/>
      <c r="AO7" s="120"/>
      <c r="AP7" s="122"/>
      <c r="AQ7" s="82"/>
      <c r="AR7" s="80"/>
      <c r="AS7" s="80"/>
      <c r="AT7" s="80"/>
      <c r="AU7" s="80"/>
      <c r="AV7" s="80"/>
      <c r="AW7" s="80"/>
      <c r="AX7" s="80"/>
      <c r="AY7" s="80"/>
      <c r="AZ7" s="382" t="s">
        <v>149</v>
      </c>
      <c r="BA7" s="383"/>
      <c r="BB7" s="386"/>
      <c r="BC7" s="387"/>
      <c r="BD7" s="387"/>
      <c r="BE7" s="387"/>
      <c r="BF7" s="387"/>
      <c r="BG7" s="388"/>
      <c r="BH7" s="386"/>
      <c r="BI7" s="387"/>
      <c r="BJ7" s="387"/>
      <c r="BK7" s="387"/>
      <c r="BL7" s="387"/>
      <c r="BM7" s="388"/>
      <c r="BN7" s="386"/>
      <c r="BO7" s="387"/>
      <c r="BP7" s="387"/>
      <c r="BQ7" s="387"/>
      <c r="BR7" s="387"/>
      <c r="BS7" s="388"/>
      <c r="BT7" s="266">
        <f>FZ25</f>
        <v>3</v>
      </c>
      <c r="BU7" s="266"/>
      <c r="BV7" s="77"/>
      <c r="BW7" s="77"/>
      <c r="BX7" s="77"/>
      <c r="BY7" s="365">
        <v>1</v>
      </c>
      <c r="BZ7" s="365"/>
      <c r="CA7" s="365"/>
      <c r="CB7" s="365" t="str">
        <f>VLOOKUP(1,FZ25:GA28,2,FALSE)</f>
        <v>ラズルダズルＡ</v>
      </c>
      <c r="CC7" s="365"/>
      <c r="CD7" s="365"/>
      <c r="CE7" s="365"/>
      <c r="CF7" s="365"/>
      <c r="CG7" s="365"/>
      <c r="CH7" s="365"/>
      <c r="CI7" s="365"/>
      <c r="CJ7" s="365"/>
      <c r="CK7" s="365"/>
      <c r="CL7" s="365"/>
      <c r="DE7" s="360">
        <v>1</v>
      </c>
      <c r="DF7" s="361"/>
      <c r="DG7" s="75"/>
      <c r="DH7" s="75"/>
      <c r="DI7" s="75"/>
      <c r="DJ7" s="75"/>
      <c r="DK7" s="75"/>
      <c r="DL7" s="76"/>
      <c r="DM7" s="373"/>
      <c r="DN7" s="374"/>
      <c r="DO7" s="374"/>
      <c r="DP7" s="374"/>
      <c r="DQ7" s="374"/>
      <c r="DR7" s="374"/>
      <c r="DS7" s="374"/>
      <c r="DT7" s="374"/>
      <c r="DU7" s="374"/>
      <c r="DV7" s="375"/>
      <c r="DW7" s="80"/>
      <c r="DX7" s="80"/>
      <c r="DY7" s="80"/>
      <c r="DZ7" s="80"/>
      <c r="EA7" s="80"/>
      <c r="EB7" s="80"/>
      <c r="EC7" s="80"/>
      <c r="ED7" s="80"/>
      <c r="EE7" s="80"/>
      <c r="EF7" s="81"/>
      <c r="EG7" s="82"/>
      <c r="EH7" s="80"/>
      <c r="EI7" s="80"/>
      <c r="EJ7" s="80"/>
      <c r="EK7" s="80"/>
      <c r="EL7" s="80"/>
      <c r="EM7" s="80"/>
      <c r="EN7" s="80"/>
      <c r="EO7" s="80"/>
      <c r="EP7" s="81"/>
      <c r="EQ7" s="82"/>
      <c r="ER7" s="80"/>
      <c r="ES7" s="80"/>
      <c r="ET7" s="80"/>
      <c r="EU7" s="80"/>
      <c r="EV7" s="80"/>
      <c r="EW7" s="80"/>
      <c r="EX7" s="80"/>
      <c r="EY7" s="80"/>
      <c r="EZ7" s="81"/>
      <c r="FA7" s="45">
        <f>COUNTIF(DW9,"=2")</f>
        <v>0</v>
      </c>
      <c r="FB7" s="46">
        <f>COUNTIF(EG9,"=2")</f>
        <v>0</v>
      </c>
      <c r="FC7" s="46">
        <f>COUNTIF(EQ9,"=2")</f>
        <v>1</v>
      </c>
      <c r="FD7" s="83"/>
      <c r="FE7" s="83"/>
      <c r="FF7" s="84"/>
      <c r="FG7" s="85"/>
      <c r="FH7" s="83"/>
      <c r="FI7" s="83"/>
      <c r="FJ7" s="83"/>
      <c r="FK7" s="83"/>
      <c r="FL7" s="84"/>
      <c r="FM7" s="47">
        <f>SUM(X8:Y13)</f>
        <v>20</v>
      </c>
      <c r="FN7" s="47">
        <f>SUM(AI8:AJ13)</f>
        <v>0</v>
      </c>
      <c r="FO7" s="47">
        <f>SUM(AT8:AU13)</f>
        <v>30</v>
      </c>
      <c r="FP7" s="77"/>
      <c r="FQ7" s="77"/>
      <c r="FR7" s="77"/>
      <c r="FS7" s="365"/>
      <c r="FT7" s="365"/>
      <c r="FV7" s="77"/>
      <c r="FW7" s="77"/>
      <c r="FX7" s="366" t="s">
        <v>0</v>
      </c>
      <c r="FY7" s="48">
        <f>FA13*1000</f>
        <v>1000</v>
      </c>
      <c r="FZ7" s="49">
        <f>RANK(FY7,FY7:FY10)</f>
        <v>2</v>
      </c>
      <c r="GA7" s="86"/>
      <c r="GB7" s="87"/>
      <c r="GC7" s="88"/>
    </row>
    <row r="8" spans="2:185" ht="7.35" customHeight="1">
      <c r="B8" s="333"/>
      <c r="C8" s="334"/>
      <c r="D8" s="78"/>
      <c r="E8" s="78"/>
      <c r="F8" s="78"/>
      <c r="G8" s="78"/>
      <c r="H8" s="78"/>
      <c r="I8" s="79"/>
      <c r="J8" s="376"/>
      <c r="K8" s="377"/>
      <c r="L8" s="377"/>
      <c r="M8" s="377"/>
      <c r="N8" s="377"/>
      <c r="O8" s="377"/>
      <c r="P8" s="377"/>
      <c r="Q8" s="377"/>
      <c r="R8" s="377"/>
      <c r="S8" s="377"/>
      <c r="T8" s="378"/>
      <c r="U8" s="80"/>
      <c r="V8" s="80"/>
      <c r="W8" s="89"/>
      <c r="X8" s="251">
        <v>11</v>
      </c>
      <c r="Y8" s="251"/>
      <c r="Z8" s="392" t="s">
        <v>24</v>
      </c>
      <c r="AA8" s="251">
        <v>15</v>
      </c>
      <c r="AB8" s="251"/>
      <c r="AC8" s="90"/>
      <c r="AD8" s="384"/>
      <c r="AE8" s="385"/>
      <c r="AF8" s="123"/>
      <c r="AG8" s="120"/>
      <c r="AH8" s="121"/>
      <c r="AI8" s="391"/>
      <c r="AJ8" s="391"/>
      <c r="AK8" s="181"/>
      <c r="AL8" s="391"/>
      <c r="AM8" s="391"/>
      <c r="AN8" s="119"/>
      <c r="AO8" s="120"/>
      <c r="AP8" s="122"/>
      <c r="AQ8" s="82"/>
      <c r="AR8" s="80"/>
      <c r="AS8" s="89"/>
      <c r="AT8" s="251">
        <v>15</v>
      </c>
      <c r="AU8" s="251"/>
      <c r="AV8" s="392" t="s">
        <v>24</v>
      </c>
      <c r="AW8" s="251">
        <v>10</v>
      </c>
      <c r="AX8" s="251"/>
      <c r="AY8" s="90"/>
      <c r="AZ8" s="384"/>
      <c r="BA8" s="385"/>
      <c r="BB8" s="367"/>
      <c r="BC8" s="368"/>
      <c r="BD8" s="368"/>
      <c r="BE8" s="368"/>
      <c r="BF8" s="368"/>
      <c r="BG8" s="369"/>
      <c r="BH8" s="367"/>
      <c r="BI8" s="368"/>
      <c r="BJ8" s="368"/>
      <c r="BK8" s="368"/>
      <c r="BL8" s="368"/>
      <c r="BM8" s="369"/>
      <c r="BN8" s="367"/>
      <c r="BO8" s="389"/>
      <c r="BP8" s="389"/>
      <c r="BQ8" s="389"/>
      <c r="BR8" s="389"/>
      <c r="BS8" s="369"/>
      <c r="BT8" s="266"/>
      <c r="BU8" s="266"/>
      <c r="BV8" s="77"/>
      <c r="BW8" s="77"/>
      <c r="BX8" s="77"/>
      <c r="BY8" s="365"/>
      <c r="BZ8" s="365"/>
      <c r="CA8" s="365"/>
      <c r="CB8" s="365"/>
      <c r="CC8" s="365"/>
      <c r="CD8" s="365"/>
      <c r="CE8" s="365"/>
      <c r="CF8" s="365"/>
      <c r="CG8" s="365"/>
      <c r="CH8" s="365"/>
      <c r="CI8" s="365"/>
      <c r="CJ8" s="365"/>
      <c r="CK8" s="365"/>
      <c r="CL8" s="365"/>
      <c r="DE8" s="362"/>
      <c r="DF8" s="363"/>
      <c r="DG8" s="78"/>
      <c r="DH8" s="78"/>
      <c r="DI8" s="78"/>
      <c r="DJ8" s="78"/>
      <c r="DK8" s="78"/>
      <c r="DL8" s="79"/>
      <c r="DM8" s="376"/>
      <c r="DN8" s="377"/>
      <c r="DO8" s="377"/>
      <c r="DP8" s="377"/>
      <c r="DQ8" s="377"/>
      <c r="DR8" s="377"/>
      <c r="DS8" s="377"/>
      <c r="DT8" s="377"/>
      <c r="DU8" s="377"/>
      <c r="DV8" s="378"/>
      <c r="DW8" s="80"/>
      <c r="DX8" s="80"/>
      <c r="DY8" s="89"/>
      <c r="DZ8" s="258" t="str">
        <f>IF(X8&gt;AA8,"1",IF(X8&lt;AA8,"0"))</f>
        <v>0</v>
      </c>
      <c r="EA8" s="258"/>
      <c r="EB8" s="258" t="str">
        <f>IF(X8&lt;AA8,"1",IF(X8&gt;AA8,"0"))</f>
        <v>1</v>
      </c>
      <c r="EC8" s="258"/>
      <c r="ED8" s="90"/>
      <c r="EE8" s="80"/>
      <c r="EF8" s="81"/>
      <c r="EG8" s="82"/>
      <c r="EH8" s="80"/>
      <c r="EI8" s="89"/>
      <c r="EJ8" s="258" t="b">
        <f>IF(AI8&gt;AL8,"1",IF(AI8&lt;AL8,"0"))</f>
        <v>0</v>
      </c>
      <c r="EK8" s="258"/>
      <c r="EL8" s="258" t="b">
        <f>IF(AI8&lt;AL8,"1",IF(AI8&gt;AL8,"0"))</f>
        <v>0</v>
      </c>
      <c r="EM8" s="258"/>
      <c r="EN8" s="90"/>
      <c r="EO8" s="80"/>
      <c r="EP8" s="81"/>
      <c r="EQ8" s="82"/>
      <c r="ER8" s="80"/>
      <c r="ES8" s="89"/>
      <c r="ET8" s="258" t="str">
        <f>IF(AT8&gt;AW8,"1",IF(AT8&lt;AW8,"0"))</f>
        <v>1</v>
      </c>
      <c r="EU8" s="258"/>
      <c r="EV8" s="258" t="str">
        <f>IF(AT8&lt;AW8,"1",IF(AT8&gt;AW8,"0"))</f>
        <v>0</v>
      </c>
      <c r="EW8" s="258"/>
      <c r="EX8" s="90"/>
      <c r="EY8" s="80"/>
      <c r="EZ8" s="81"/>
      <c r="FA8" s="91"/>
      <c r="FB8" s="92"/>
      <c r="FC8" s="92"/>
      <c r="FD8" s="50">
        <f>COUNTIF(EE9,"=2")</f>
        <v>1</v>
      </c>
      <c r="FE8" s="50">
        <f>COUNTIF(EO9,"=2")</f>
        <v>0</v>
      </c>
      <c r="FF8" s="51">
        <f>COUNTIF(EY9,"=2")</f>
        <v>0</v>
      </c>
      <c r="FG8" s="91"/>
      <c r="FH8" s="92"/>
      <c r="FI8" s="92"/>
      <c r="FJ8" s="92"/>
      <c r="FK8" s="92"/>
      <c r="FL8" s="93"/>
      <c r="FM8" s="77"/>
      <c r="FN8" s="77"/>
      <c r="FO8" s="77"/>
      <c r="FP8" s="47">
        <f>SUM(AA8:AB13)</f>
        <v>30</v>
      </c>
      <c r="FQ8" s="47">
        <f>SUM(AL8:AM13)</f>
        <v>0</v>
      </c>
      <c r="FR8" s="47">
        <f>SUM(AW8:AX13)</f>
        <v>17</v>
      </c>
      <c r="FS8" s="365"/>
      <c r="FT8" s="365"/>
      <c r="FV8" s="77"/>
      <c r="FW8" s="77"/>
      <c r="FX8" s="366"/>
      <c r="FY8" s="48">
        <f>FA21*1000</f>
        <v>2000</v>
      </c>
      <c r="FZ8" s="49">
        <f>RANK(FY8,FY7:FY10)</f>
        <v>1</v>
      </c>
      <c r="GA8" s="86"/>
      <c r="GB8" s="87"/>
      <c r="GC8" s="88"/>
    </row>
    <row r="9" spans="2:185" ht="7.35" customHeight="1">
      <c r="B9" s="357" t="s">
        <v>110</v>
      </c>
      <c r="C9" s="358"/>
      <c r="D9" s="358"/>
      <c r="E9" s="358"/>
      <c r="F9" s="358"/>
      <c r="G9" s="358"/>
      <c r="H9" s="358"/>
      <c r="I9" s="359"/>
      <c r="J9" s="376"/>
      <c r="K9" s="377"/>
      <c r="L9" s="377"/>
      <c r="M9" s="377"/>
      <c r="N9" s="377"/>
      <c r="O9" s="377"/>
      <c r="P9" s="377"/>
      <c r="Q9" s="377"/>
      <c r="R9" s="377"/>
      <c r="S9" s="377"/>
      <c r="T9" s="378"/>
      <c r="U9" s="258">
        <f>DW9</f>
        <v>0</v>
      </c>
      <c r="V9" s="253"/>
      <c r="W9" s="82"/>
      <c r="X9" s="251"/>
      <c r="Y9" s="251"/>
      <c r="Z9" s="392"/>
      <c r="AA9" s="251"/>
      <c r="AB9" s="251"/>
      <c r="AC9" s="81"/>
      <c r="AD9" s="252">
        <f>EE9</f>
        <v>2</v>
      </c>
      <c r="AE9" s="253"/>
      <c r="AF9" s="394">
        <f>EG9</f>
        <v>0</v>
      </c>
      <c r="AG9" s="395"/>
      <c r="AH9" s="123"/>
      <c r="AI9" s="391"/>
      <c r="AJ9" s="391"/>
      <c r="AK9" s="181"/>
      <c r="AL9" s="391"/>
      <c r="AM9" s="391"/>
      <c r="AN9" s="122"/>
      <c r="AO9" s="394">
        <f>EO9</f>
        <v>0</v>
      </c>
      <c r="AP9" s="395"/>
      <c r="AQ9" s="252">
        <f>EQ9</f>
        <v>2</v>
      </c>
      <c r="AR9" s="253"/>
      <c r="AS9" s="82"/>
      <c r="AT9" s="251"/>
      <c r="AU9" s="251"/>
      <c r="AV9" s="392"/>
      <c r="AW9" s="251"/>
      <c r="AX9" s="251"/>
      <c r="AY9" s="81"/>
      <c r="AZ9" s="252">
        <f>EY9</f>
        <v>0</v>
      </c>
      <c r="BA9" s="253"/>
      <c r="BB9" s="298">
        <f>FA9</f>
        <v>1</v>
      </c>
      <c r="BC9" s="295"/>
      <c r="BD9" s="393"/>
      <c r="BE9" s="393"/>
      <c r="BF9" s="295">
        <f>FE9</f>
        <v>1</v>
      </c>
      <c r="BG9" s="296"/>
      <c r="BH9" s="298">
        <f>FG9</f>
        <v>2</v>
      </c>
      <c r="BI9" s="295"/>
      <c r="BJ9" s="393"/>
      <c r="BK9" s="393"/>
      <c r="BL9" s="295">
        <f>FK9</f>
        <v>2</v>
      </c>
      <c r="BM9" s="296"/>
      <c r="BN9" s="297">
        <f>FM9</f>
        <v>50</v>
      </c>
      <c r="BO9" s="255"/>
      <c r="BP9" s="393"/>
      <c r="BQ9" s="393"/>
      <c r="BR9" s="255">
        <f>FQ9</f>
        <v>47</v>
      </c>
      <c r="BS9" s="256"/>
      <c r="BT9" s="266"/>
      <c r="BU9" s="266"/>
      <c r="BV9" s="77"/>
      <c r="BW9" s="77"/>
      <c r="BX9" s="77"/>
      <c r="BY9" s="365">
        <v>2</v>
      </c>
      <c r="BZ9" s="365"/>
      <c r="CA9" s="365"/>
      <c r="CB9" s="365" t="str">
        <f>VLOOKUP(2,FZ25:GA28,2,FALSE)</f>
        <v>ＮＢヤング</v>
      </c>
      <c r="CC9" s="365"/>
      <c r="CD9" s="365"/>
      <c r="CE9" s="365"/>
      <c r="CF9" s="365"/>
      <c r="CG9" s="365"/>
      <c r="CH9" s="365"/>
      <c r="CI9" s="365"/>
      <c r="CJ9" s="365"/>
      <c r="CK9" s="365"/>
      <c r="CL9" s="365"/>
      <c r="DE9" s="301" t="str">
        <f>B9</f>
        <v>プレシャスＤ</v>
      </c>
      <c r="DF9" s="302"/>
      <c r="DG9" s="302"/>
      <c r="DH9" s="302"/>
      <c r="DI9" s="302"/>
      <c r="DJ9" s="302"/>
      <c r="DK9" s="302"/>
      <c r="DL9" s="303"/>
      <c r="DM9" s="376"/>
      <c r="DN9" s="377"/>
      <c r="DO9" s="377"/>
      <c r="DP9" s="377"/>
      <c r="DQ9" s="377"/>
      <c r="DR9" s="377"/>
      <c r="DS9" s="377"/>
      <c r="DT9" s="377"/>
      <c r="DU9" s="377"/>
      <c r="DV9" s="378"/>
      <c r="DW9" s="258">
        <f>DZ8+DZ10+DZ12</f>
        <v>0</v>
      </c>
      <c r="DX9" s="253"/>
      <c r="DY9" s="82"/>
      <c r="DZ9" s="258"/>
      <c r="EA9" s="258"/>
      <c r="EB9" s="258"/>
      <c r="EC9" s="258"/>
      <c r="ED9" s="81"/>
      <c r="EE9" s="252">
        <f>EB8+EB10+EB12</f>
        <v>2</v>
      </c>
      <c r="EF9" s="253"/>
      <c r="EG9" s="252">
        <f>EJ8+EJ10+EJ12</f>
        <v>0</v>
      </c>
      <c r="EH9" s="253"/>
      <c r="EI9" s="82"/>
      <c r="EJ9" s="258"/>
      <c r="EK9" s="258"/>
      <c r="EL9" s="258"/>
      <c r="EM9" s="258"/>
      <c r="EN9" s="81"/>
      <c r="EO9" s="252">
        <f>EL8+EL10+EL12</f>
        <v>0</v>
      </c>
      <c r="EP9" s="253"/>
      <c r="EQ9" s="252">
        <f>ET8+ET10+ET12</f>
        <v>2</v>
      </c>
      <c r="ER9" s="253"/>
      <c r="ES9" s="82"/>
      <c r="ET9" s="258"/>
      <c r="EU9" s="258"/>
      <c r="EV9" s="258"/>
      <c r="EW9" s="258"/>
      <c r="EX9" s="81"/>
      <c r="EY9" s="252">
        <f>EV8+EV10+EV12</f>
        <v>0</v>
      </c>
      <c r="EZ9" s="253"/>
      <c r="FA9" s="298">
        <f>SUM(FA7:FC7)</f>
        <v>1</v>
      </c>
      <c r="FB9" s="295"/>
      <c r="FC9" s="393"/>
      <c r="FD9" s="393"/>
      <c r="FE9" s="295">
        <f>SUM(FD8:FF8)</f>
        <v>1</v>
      </c>
      <c r="FF9" s="296"/>
      <c r="FG9" s="298">
        <f>SUM(DW9,EG9,EQ9)</f>
        <v>2</v>
      </c>
      <c r="FH9" s="295"/>
      <c r="FI9" s="393"/>
      <c r="FJ9" s="393"/>
      <c r="FK9" s="295">
        <f>SUM(EE9,EO9,EY9)</f>
        <v>2</v>
      </c>
      <c r="FL9" s="296"/>
      <c r="FM9" s="297">
        <f>SUM(FM7:FO7)</f>
        <v>50</v>
      </c>
      <c r="FN9" s="255"/>
      <c r="FO9" s="393"/>
      <c r="FP9" s="393"/>
      <c r="FQ9" s="255">
        <f>SUM(FP8:FR8)</f>
        <v>47</v>
      </c>
      <c r="FR9" s="256"/>
      <c r="FS9" s="365"/>
      <c r="FT9" s="365"/>
      <c r="FV9" s="77"/>
      <c r="FW9" s="77"/>
      <c r="FX9" s="366"/>
      <c r="FY9" s="48">
        <f>FA29*1000</f>
        <v>1000</v>
      </c>
      <c r="FZ9" s="49">
        <f>RANK(FY9,FY7:FY10)</f>
        <v>2</v>
      </c>
      <c r="GA9" s="86"/>
      <c r="GB9" s="87"/>
      <c r="GC9" s="88"/>
    </row>
    <row r="10" spans="2:185" ht="7.35" customHeight="1">
      <c r="B10" s="357"/>
      <c r="C10" s="358"/>
      <c r="D10" s="358"/>
      <c r="E10" s="358"/>
      <c r="F10" s="358"/>
      <c r="G10" s="358"/>
      <c r="H10" s="358"/>
      <c r="I10" s="359"/>
      <c r="J10" s="376"/>
      <c r="K10" s="377"/>
      <c r="L10" s="377"/>
      <c r="M10" s="377"/>
      <c r="N10" s="377"/>
      <c r="O10" s="377"/>
      <c r="P10" s="377"/>
      <c r="Q10" s="377"/>
      <c r="R10" s="377"/>
      <c r="S10" s="377"/>
      <c r="T10" s="378"/>
      <c r="U10" s="258"/>
      <c r="V10" s="253"/>
      <c r="W10" s="82"/>
      <c r="X10" s="251">
        <v>9</v>
      </c>
      <c r="Y10" s="251"/>
      <c r="Z10" s="392" t="s">
        <v>24</v>
      </c>
      <c r="AA10" s="251">
        <v>15</v>
      </c>
      <c r="AB10" s="251"/>
      <c r="AC10" s="81"/>
      <c r="AD10" s="252"/>
      <c r="AE10" s="253"/>
      <c r="AF10" s="394"/>
      <c r="AG10" s="395"/>
      <c r="AH10" s="123"/>
      <c r="AI10" s="391"/>
      <c r="AJ10" s="391"/>
      <c r="AK10" s="181"/>
      <c r="AL10" s="391"/>
      <c r="AM10" s="391"/>
      <c r="AN10" s="122"/>
      <c r="AO10" s="394"/>
      <c r="AP10" s="395"/>
      <c r="AQ10" s="252"/>
      <c r="AR10" s="253"/>
      <c r="AS10" s="82"/>
      <c r="AT10" s="251">
        <v>15</v>
      </c>
      <c r="AU10" s="251"/>
      <c r="AV10" s="392" t="s">
        <v>24</v>
      </c>
      <c r="AW10" s="251">
        <v>7</v>
      </c>
      <c r="AX10" s="251"/>
      <c r="AY10" s="81"/>
      <c r="AZ10" s="252"/>
      <c r="BA10" s="253"/>
      <c r="BB10" s="298"/>
      <c r="BC10" s="295"/>
      <c r="BD10" s="393"/>
      <c r="BE10" s="393"/>
      <c r="BF10" s="295"/>
      <c r="BG10" s="296"/>
      <c r="BH10" s="298"/>
      <c r="BI10" s="295"/>
      <c r="BJ10" s="393"/>
      <c r="BK10" s="393"/>
      <c r="BL10" s="295"/>
      <c r="BM10" s="296"/>
      <c r="BN10" s="297"/>
      <c r="BO10" s="255"/>
      <c r="BP10" s="393"/>
      <c r="BQ10" s="393"/>
      <c r="BR10" s="255"/>
      <c r="BS10" s="256"/>
      <c r="BT10" s="266"/>
      <c r="BU10" s="266"/>
      <c r="BV10" s="77"/>
      <c r="BW10" s="77"/>
      <c r="BX10" s="77"/>
      <c r="BY10" s="365"/>
      <c r="BZ10" s="365"/>
      <c r="CA10" s="365"/>
      <c r="CB10" s="365"/>
      <c r="CC10" s="365"/>
      <c r="CD10" s="365"/>
      <c r="CE10" s="365"/>
      <c r="CF10" s="365"/>
      <c r="CG10" s="365"/>
      <c r="CH10" s="365"/>
      <c r="CI10" s="365"/>
      <c r="CJ10" s="365"/>
      <c r="CK10" s="365"/>
      <c r="CL10" s="365"/>
      <c r="DE10" s="301"/>
      <c r="DF10" s="302"/>
      <c r="DG10" s="302"/>
      <c r="DH10" s="302"/>
      <c r="DI10" s="302"/>
      <c r="DJ10" s="302"/>
      <c r="DK10" s="302"/>
      <c r="DL10" s="303"/>
      <c r="DM10" s="376"/>
      <c r="DN10" s="377"/>
      <c r="DO10" s="377"/>
      <c r="DP10" s="377"/>
      <c r="DQ10" s="377"/>
      <c r="DR10" s="377"/>
      <c r="DS10" s="377"/>
      <c r="DT10" s="377"/>
      <c r="DU10" s="377"/>
      <c r="DV10" s="378"/>
      <c r="DW10" s="258"/>
      <c r="DX10" s="253"/>
      <c r="DY10" s="82"/>
      <c r="DZ10" s="258" t="str">
        <f>IF(X10&gt;AA10,"1",IF(X10&lt;AA10,"0"))</f>
        <v>0</v>
      </c>
      <c r="EA10" s="258"/>
      <c r="EB10" s="258" t="str">
        <f>IF(X10&lt;AA10,"1",IF(X10&gt;AA10,"0"))</f>
        <v>1</v>
      </c>
      <c r="EC10" s="258"/>
      <c r="ED10" s="81"/>
      <c r="EE10" s="252"/>
      <c r="EF10" s="253"/>
      <c r="EG10" s="252"/>
      <c r="EH10" s="253"/>
      <c r="EI10" s="82"/>
      <c r="EJ10" s="258" t="b">
        <f>IF(AI10&gt;AL10,"1",IF(AI10&lt;AL10,"0"))</f>
        <v>0</v>
      </c>
      <c r="EK10" s="258"/>
      <c r="EL10" s="258" t="b">
        <f>IF(AI10&lt;AL10,"1",IF(AI10&gt;AL10,"0"))</f>
        <v>0</v>
      </c>
      <c r="EM10" s="258"/>
      <c r="EN10" s="81"/>
      <c r="EO10" s="252"/>
      <c r="EP10" s="253"/>
      <c r="EQ10" s="252"/>
      <c r="ER10" s="253"/>
      <c r="ES10" s="82"/>
      <c r="ET10" s="258" t="str">
        <f>IF(AT10&gt;AW10,"1",IF(AT10&lt;AW10,"0"))</f>
        <v>1</v>
      </c>
      <c r="EU10" s="258"/>
      <c r="EV10" s="258" t="str">
        <f>IF(AT10&lt;AW10,"1",IF(AT10&gt;AW10,"0"))</f>
        <v>0</v>
      </c>
      <c r="EW10" s="258"/>
      <c r="EX10" s="81"/>
      <c r="EY10" s="252"/>
      <c r="EZ10" s="253"/>
      <c r="FA10" s="298"/>
      <c r="FB10" s="295"/>
      <c r="FC10" s="393"/>
      <c r="FD10" s="393"/>
      <c r="FE10" s="295"/>
      <c r="FF10" s="296"/>
      <c r="FG10" s="298"/>
      <c r="FH10" s="295"/>
      <c r="FI10" s="393"/>
      <c r="FJ10" s="393"/>
      <c r="FK10" s="295"/>
      <c r="FL10" s="296"/>
      <c r="FM10" s="297"/>
      <c r="FN10" s="255"/>
      <c r="FO10" s="393"/>
      <c r="FP10" s="393"/>
      <c r="FQ10" s="255"/>
      <c r="FR10" s="256"/>
      <c r="FS10" s="365"/>
      <c r="FT10" s="365"/>
      <c r="FV10" s="77"/>
      <c r="FW10" s="77"/>
      <c r="FX10" s="366"/>
      <c r="FY10" s="48">
        <f>FA37*1000</f>
        <v>0</v>
      </c>
      <c r="FZ10" s="49">
        <f>RANK(FY10,FY7:FY10)</f>
        <v>4</v>
      </c>
      <c r="GA10" s="86"/>
      <c r="GB10" s="87"/>
      <c r="GC10" s="88"/>
    </row>
    <row r="11" spans="2:185" ht="7.35" customHeight="1">
      <c r="B11" s="357"/>
      <c r="C11" s="358"/>
      <c r="D11" s="358"/>
      <c r="E11" s="358"/>
      <c r="F11" s="358"/>
      <c r="G11" s="358"/>
      <c r="H11" s="358"/>
      <c r="I11" s="359"/>
      <c r="J11" s="376"/>
      <c r="K11" s="377"/>
      <c r="L11" s="377"/>
      <c r="M11" s="377"/>
      <c r="N11" s="377"/>
      <c r="O11" s="377"/>
      <c r="P11" s="377"/>
      <c r="Q11" s="377"/>
      <c r="R11" s="377"/>
      <c r="S11" s="377"/>
      <c r="T11" s="378"/>
      <c r="U11" s="258"/>
      <c r="V11" s="253"/>
      <c r="W11" s="82"/>
      <c r="X11" s="251"/>
      <c r="Y11" s="251"/>
      <c r="Z11" s="392"/>
      <c r="AA11" s="251"/>
      <c r="AB11" s="251"/>
      <c r="AC11" s="81"/>
      <c r="AD11" s="252"/>
      <c r="AE11" s="253"/>
      <c r="AF11" s="394"/>
      <c r="AG11" s="395"/>
      <c r="AH11" s="123"/>
      <c r="AI11" s="391"/>
      <c r="AJ11" s="391"/>
      <c r="AK11" s="181"/>
      <c r="AL11" s="391"/>
      <c r="AM11" s="391"/>
      <c r="AN11" s="122"/>
      <c r="AO11" s="394"/>
      <c r="AP11" s="395"/>
      <c r="AQ11" s="252"/>
      <c r="AR11" s="253"/>
      <c r="AS11" s="82"/>
      <c r="AT11" s="251"/>
      <c r="AU11" s="251"/>
      <c r="AV11" s="392"/>
      <c r="AW11" s="251"/>
      <c r="AX11" s="251"/>
      <c r="AY11" s="81"/>
      <c r="AZ11" s="252"/>
      <c r="BA11" s="253"/>
      <c r="BB11" s="367"/>
      <c r="BC11" s="368"/>
      <c r="BD11" s="368"/>
      <c r="BE11" s="368"/>
      <c r="BF11" s="368"/>
      <c r="BG11" s="369"/>
      <c r="BH11" s="367"/>
      <c r="BI11" s="368"/>
      <c r="BJ11" s="368"/>
      <c r="BK11" s="368"/>
      <c r="BL11" s="368"/>
      <c r="BM11" s="369"/>
      <c r="BN11" s="367"/>
      <c r="BO11" s="389"/>
      <c r="BP11" s="389"/>
      <c r="BQ11" s="389"/>
      <c r="BR11" s="389"/>
      <c r="BS11" s="369"/>
      <c r="BT11" s="266"/>
      <c r="BU11" s="266"/>
      <c r="BV11" s="77"/>
      <c r="BW11" s="77"/>
      <c r="BX11" s="77"/>
      <c r="BY11" s="365">
        <v>3</v>
      </c>
      <c r="BZ11" s="365"/>
      <c r="CA11" s="365"/>
      <c r="CB11" s="365" t="str">
        <f>VLOOKUP(3,FZ25:GA28,2,FALSE)</f>
        <v>プレシャスＤ</v>
      </c>
      <c r="CC11" s="365"/>
      <c r="CD11" s="365"/>
      <c r="CE11" s="365"/>
      <c r="CF11" s="365"/>
      <c r="CG11" s="365"/>
      <c r="CH11" s="365"/>
      <c r="CI11" s="365"/>
      <c r="CJ11" s="365"/>
      <c r="CK11" s="365"/>
      <c r="CL11" s="365"/>
      <c r="DE11" s="301"/>
      <c r="DF11" s="302"/>
      <c r="DG11" s="302"/>
      <c r="DH11" s="302"/>
      <c r="DI11" s="302"/>
      <c r="DJ11" s="302"/>
      <c r="DK11" s="302"/>
      <c r="DL11" s="303"/>
      <c r="DM11" s="376"/>
      <c r="DN11" s="377"/>
      <c r="DO11" s="377"/>
      <c r="DP11" s="377"/>
      <c r="DQ11" s="377"/>
      <c r="DR11" s="377"/>
      <c r="DS11" s="377"/>
      <c r="DT11" s="377"/>
      <c r="DU11" s="377"/>
      <c r="DV11" s="378"/>
      <c r="DW11" s="258"/>
      <c r="DX11" s="253"/>
      <c r="DY11" s="82"/>
      <c r="DZ11" s="258"/>
      <c r="EA11" s="258"/>
      <c r="EB11" s="258"/>
      <c r="EC11" s="258"/>
      <c r="ED11" s="81"/>
      <c r="EE11" s="252"/>
      <c r="EF11" s="253"/>
      <c r="EG11" s="252"/>
      <c r="EH11" s="253"/>
      <c r="EI11" s="82"/>
      <c r="EJ11" s="258"/>
      <c r="EK11" s="258"/>
      <c r="EL11" s="258"/>
      <c r="EM11" s="258"/>
      <c r="EN11" s="81"/>
      <c r="EO11" s="252"/>
      <c r="EP11" s="253"/>
      <c r="EQ11" s="252"/>
      <c r="ER11" s="253"/>
      <c r="ES11" s="82"/>
      <c r="ET11" s="258"/>
      <c r="EU11" s="258"/>
      <c r="EV11" s="258"/>
      <c r="EW11" s="258"/>
      <c r="EX11" s="81"/>
      <c r="EY11" s="252"/>
      <c r="EZ11" s="253"/>
      <c r="FA11" s="91"/>
      <c r="FB11" s="92"/>
      <c r="FC11" s="92"/>
      <c r="FD11" s="92"/>
      <c r="FE11" s="92"/>
      <c r="FF11" s="93"/>
      <c r="FG11" s="91"/>
      <c r="FH11" s="92"/>
      <c r="FI11" s="92"/>
      <c r="FJ11" s="92"/>
      <c r="FK11" s="92"/>
      <c r="FL11" s="93"/>
      <c r="FM11" s="77"/>
      <c r="FN11" s="77"/>
      <c r="FO11" s="77"/>
      <c r="FP11" s="77"/>
      <c r="FQ11" s="77"/>
      <c r="FR11" s="77"/>
      <c r="FS11" s="365"/>
      <c r="FT11" s="365"/>
      <c r="FV11" s="77"/>
      <c r="FW11" s="77"/>
      <c r="FX11" s="77"/>
      <c r="FZ11" s="86"/>
    </row>
    <row r="12" spans="2:185" ht="7.35" customHeight="1">
      <c r="B12" s="357"/>
      <c r="C12" s="358"/>
      <c r="D12" s="358"/>
      <c r="E12" s="358"/>
      <c r="F12" s="358"/>
      <c r="G12" s="358"/>
      <c r="H12" s="358"/>
      <c r="I12" s="359"/>
      <c r="J12" s="376"/>
      <c r="K12" s="377"/>
      <c r="L12" s="377"/>
      <c r="M12" s="377"/>
      <c r="N12" s="377"/>
      <c r="O12" s="377"/>
      <c r="P12" s="377"/>
      <c r="Q12" s="377"/>
      <c r="R12" s="377"/>
      <c r="S12" s="377"/>
      <c r="T12" s="378"/>
      <c r="U12" s="258"/>
      <c r="V12" s="253"/>
      <c r="W12" s="82"/>
      <c r="X12" s="251"/>
      <c r="Y12" s="251"/>
      <c r="Z12" s="392" t="s">
        <v>24</v>
      </c>
      <c r="AA12" s="251"/>
      <c r="AB12" s="251"/>
      <c r="AC12" s="81"/>
      <c r="AD12" s="252"/>
      <c r="AE12" s="253"/>
      <c r="AF12" s="394"/>
      <c r="AG12" s="395"/>
      <c r="AH12" s="123"/>
      <c r="AI12" s="391"/>
      <c r="AJ12" s="391"/>
      <c r="AK12" s="181"/>
      <c r="AL12" s="391"/>
      <c r="AM12" s="391"/>
      <c r="AN12" s="122"/>
      <c r="AO12" s="394"/>
      <c r="AP12" s="395"/>
      <c r="AQ12" s="252"/>
      <c r="AR12" s="253"/>
      <c r="AS12" s="82"/>
      <c r="AT12" s="251"/>
      <c r="AU12" s="251"/>
      <c r="AV12" s="392" t="s">
        <v>24</v>
      </c>
      <c r="AW12" s="251"/>
      <c r="AX12" s="251"/>
      <c r="AY12" s="81"/>
      <c r="AZ12" s="252"/>
      <c r="BA12" s="253"/>
      <c r="BB12" s="396"/>
      <c r="BC12" s="397"/>
      <c r="BD12" s="397"/>
      <c r="BE12" s="397"/>
      <c r="BF12" s="397"/>
      <c r="BG12" s="398"/>
      <c r="BH12" s="396"/>
      <c r="BI12" s="397"/>
      <c r="BJ12" s="397"/>
      <c r="BK12" s="397"/>
      <c r="BL12" s="397"/>
      <c r="BM12" s="398"/>
      <c r="BN12" s="396"/>
      <c r="BO12" s="397"/>
      <c r="BP12" s="397"/>
      <c r="BQ12" s="397"/>
      <c r="BR12" s="397"/>
      <c r="BS12" s="398"/>
      <c r="BT12" s="266"/>
      <c r="BU12" s="266"/>
      <c r="BV12" s="77"/>
      <c r="BW12" s="77"/>
      <c r="BX12" s="77"/>
      <c r="BY12" s="365"/>
      <c r="BZ12" s="365"/>
      <c r="CA12" s="365"/>
      <c r="CB12" s="365"/>
      <c r="CC12" s="365"/>
      <c r="CD12" s="365"/>
      <c r="CE12" s="365"/>
      <c r="CF12" s="365"/>
      <c r="CG12" s="365"/>
      <c r="CH12" s="365"/>
      <c r="CI12" s="365"/>
      <c r="CJ12" s="365"/>
      <c r="CK12" s="365"/>
      <c r="CL12" s="365"/>
      <c r="DE12" s="301"/>
      <c r="DF12" s="302"/>
      <c r="DG12" s="302"/>
      <c r="DH12" s="302"/>
      <c r="DI12" s="302"/>
      <c r="DJ12" s="302"/>
      <c r="DK12" s="302"/>
      <c r="DL12" s="303"/>
      <c r="DM12" s="376"/>
      <c r="DN12" s="377"/>
      <c r="DO12" s="377"/>
      <c r="DP12" s="377"/>
      <c r="DQ12" s="377"/>
      <c r="DR12" s="377"/>
      <c r="DS12" s="377"/>
      <c r="DT12" s="377"/>
      <c r="DU12" s="377"/>
      <c r="DV12" s="378"/>
      <c r="DW12" s="258"/>
      <c r="DX12" s="253"/>
      <c r="DY12" s="82"/>
      <c r="DZ12" s="258" t="b">
        <f>IF(X12&gt;AA12,"1",IF(X12&lt;AA12,"0"))</f>
        <v>0</v>
      </c>
      <c r="EA12" s="258"/>
      <c r="EB12" s="258" t="b">
        <f>IF(X12&lt;AA12,"1",IF(X12&gt;AA12,"0"))</f>
        <v>0</v>
      </c>
      <c r="EC12" s="258"/>
      <c r="ED12" s="81"/>
      <c r="EE12" s="252"/>
      <c r="EF12" s="253"/>
      <c r="EG12" s="252"/>
      <c r="EH12" s="253"/>
      <c r="EI12" s="82"/>
      <c r="EJ12" s="258" t="b">
        <f>IF(AI12&gt;AL12,"1",IF(AI12&lt;AL12,"0"))</f>
        <v>0</v>
      </c>
      <c r="EK12" s="258"/>
      <c r="EL12" s="258" t="b">
        <f>IF(AI12&lt;AL12,"1",IF(AI12&gt;AL12,"0"))</f>
        <v>0</v>
      </c>
      <c r="EM12" s="258"/>
      <c r="EN12" s="81"/>
      <c r="EO12" s="252"/>
      <c r="EP12" s="253"/>
      <c r="EQ12" s="252"/>
      <c r="ER12" s="253"/>
      <c r="ES12" s="82"/>
      <c r="ET12" s="258" t="b">
        <f>IF(AT12&gt;AW12,"1",IF(AT12&lt;AW12,"0"))</f>
        <v>0</v>
      </c>
      <c r="EU12" s="258"/>
      <c r="EV12" s="258" t="b">
        <f>IF(AT12&lt;AW12,"1",IF(AT12&gt;AW12,"0"))</f>
        <v>0</v>
      </c>
      <c r="EW12" s="258"/>
      <c r="EX12" s="81"/>
      <c r="EY12" s="252"/>
      <c r="EZ12" s="253"/>
      <c r="FA12" s="91"/>
      <c r="FB12" s="92"/>
      <c r="FC12" s="92"/>
      <c r="FD12" s="92"/>
      <c r="FE12" s="92"/>
      <c r="FF12" s="93"/>
      <c r="FG12" s="91"/>
      <c r="FH12" s="92"/>
      <c r="FI12" s="92"/>
      <c r="FJ12" s="92"/>
      <c r="FK12" s="92"/>
      <c r="FL12" s="93"/>
      <c r="FM12" s="77"/>
      <c r="FN12" s="77"/>
      <c r="FO12" s="77"/>
      <c r="FP12" s="77"/>
      <c r="FQ12" s="77"/>
      <c r="FR12" s="77"/>
      <c r="FS12" s="365"/>
      <c r="FT12" s="365"/>
      <c r="FV12" s="77"/>
      <c r="FW12" s="77"/>
      <c r="FX12" s="77"/>
      <c r="FZ12" s="86"/>
    </row>
    <row r="13" spans="2:185" ht="7.35" customHeight="1">
      <c r="B13" s="94"/>
      <c r="C13" s="78"/>
      <c r="D13" s="78"/>
      <c r="E13" s="78"/>
      <c r="F13" s="78"/>
      <c r="G13" s="78"/>
      <c r="H13" s="78"/>
      <c r="I13" s="79"/>
      <c r="J13" s="376"/>
      <c r="K13" s="377"/>
      <c r="L13" s="377"/>
      <c r="M13" s="377"/>
      <c r="N13" s="377"/>
      <c r="O13" s="377"/>
      <c r="P13" s="377"/>
      <c r="Q13" s="377"/>
      <c r="R13" s="377"/>
      <c r="S13" s="377"/>
      <c r="T13" s="378"/>
      <c r="U13" s="80"/>
      <c r="V13" s="80"/>
      <c r="W13" s="95"/>
      <c r="X13" s="251"/>
      <c r="Y13" s="251"/>
      <c r="Z13" s="392"/>
      <c r="AA13" s="251"/>
      <c r="AB13" s="251"/>
      <c r="AC13" s="96"/>
      <c r="AD13" s="80"/>
      <c r="AE13" s="81"/>
      <c r="AF13" s="123"/>
      <c r="AG13" s="120"/>
      <c r="AH13" s="124"/>
      <c r="AI13" s="391"/>
      <c r="AJ13" s="391"/>
      <c r="AK13" s="181"/>
      <c r="AL13" s="391"/>
      <c r="AM13" s="391"/>
      <c r="AN13" s="125"/>
      <c r="AO13" s="120"/>
      <c r="AP13" s="122"/>
      <c r="AQ13" s="82"/>
      <c r="AR13" s="80"/>
      <c r="AS13" s="95"/>
      <c r="AT13" s="251"/>
      <c r="AU13" s="251"/>
      <c r="AV13" s="392"/>
      <c r="AW13" s="251"/>
      <c r="AX13" s="251"/>
      <c r="AY13" s="96"/>
      <c r="AZ13" s="80"/>
      <c r="BA13" s="81"/>
      <c r="BB13" s="271"/>
      <c r="BC13" s="272"/>
      <c r="BD13" s="272"/>
      <c r="BE13" s="272"/>
      <c r="BF13" s="272"/>
      <c r="BG13" s="273"/>
      <c r="BH13" s="277">
        <f>FG13</f>
        <v>1</v>
      </c>
      <c r="BI13" s="278"/>
      <c r="BJ13" s="278"/>
      <c r="BK13" s="278"/>
      <c r="BL13" s="278"/>
      <c r="BM13" s="279"/>
      <c r="BN13" s="289">
        <f>FM13</f>
        <v>1.0638297872340425</v>
      </c>
      <c r="BO13" s="272"/>
      <c r="BP13" s="272"/>
      <c r="BQ13" s="272"/>
      <c r="BR13" s="272"/>
      <c r="BS13" s="273"/>
      <c r="BT13" s="266"/>
      <c r="BU13" s="266"/>
      <c r="BV13" s="77"/>
      <c r="BW13" s="77"/>
      <c r="BX13" s="77"/>
      <c r="BY13" s="365">
        <v>4</v>
      </c>
      <c r="BZ13" s="365"/>
      <c r="CA13" s="365"/>
      <c r="CB13" s="365" t="str">
        <f>VLOOKUP(4,FZ25:GA28,2,FALSE)</f>
        <v>ＫＯＧ-Ｏ</v>
      </c>
      <c r="CC13" s="365"/>
      <c r="CD13" s="365"/>
      <c r="CE13" s="365"/>
      <c r="CF13" s="365"/>
      <c r="CG13" s="365"/>
      <c r="CH13" s="365"/>
      <c r="CI13" s="365"/>
      <c r="CJ13" s="365"/>
      <c r="CK13" s="365"/>
      <c r="CL13" s="365"/>
      <c r="DE13" s="94"/>
      <c r="DF13" s="78"/>
      <c r="DG13" s="78"/>
      <c r="DH13" s="78"/>
      <c r="DI13" s="78"/>
      <c r="DJ13" s="78"/>
      <c r="DK13" s="78"/>
      <c r="DL13" s="79"/>
      <c r="DM13" s="376"/>
      <c r="DN13" s="377"/>
      <c r="DO13" s="377"/>
      <c r="DP13" s="377"/>
      <c r="DQ13" s="377"/>
      <c r="DR13" s="377"/>
      <c r="DS13" s="377"/>
      <c r="DT13" s="377"/>
      <c r="DU13" s="377"/>
      <c r="DV13" s="378"/>
      <c r="DW13" s="80"/>
      <c r="DX13" s="80"/>
      <c r="DY13" s="95"/>
      <c r="DZ13" s="258"/>
      <c r="EA13" s="258"/>
      <c r="EB13" s="258"/>
      <c r="EC13" s="258"/>
      <c r="ED13" s="96"/>
      <c r="EE13" s="80"/>
      <c r="EF13" s="81"/>
      <c r="EG13" s="82"/>
      <c r="EH13" s="80"/>
      <c r="EI13" s="95"/>
      <c r="EJ13" s="258"/>
      <c r="EK13" s="258"/>
      <c r="EL13" s="258"/>
      <c r="EM13" s="258"/>
      <c r="EN13" s="96"/>
      <c r="EO13" s="80"/>
      <c r="EP13" s="81"/>
      <c r="EQ13" s="82"/>
      <c r="ER13" s="80"/>
      <c r="ES13" s="95"/>
      <c r="ET13" s="258"/>
      <c r="EU13" s="258"/>
      <c r="EV13" s="258"/>
      <c r="EW13" s="258"/>
      <c r="EX13" s="96"/>
      <c r="EY13" s="80"/>
      <c r="EZ13" s="81"/>
      <c r="FA13" s="271">
        <f>IF(FE9=0,FA9,FA9/FE9)</f>
        <v>1</v>
      </c>
      <c r="FB13" s="284"/>
      <c r="FC13" s="284"/>
      <c r="FD13" s="284"/>
      <c r="FE13" s="284"/>
      <c r="FF13" s="285"/>
      <c r="FG13" s="271">
        <f>GB13</f>
        <v>1</v>
      </c>
      <c r="FH13" s="284"/>
      <c r="FI13" s="284"/>
      <c r="FJ13" s="284"/>
      <c r="FK13" s="284"/>
      <c r="FL13" s="285"/>
      <c r="FM13" s="289">
        <f>FM9/FQ9</f>
        <v>1.0638297872340425</v>
      </c>
      <c r="FN13" s="290"/>
      <c r="FO13" s="290"/>
      <c r="FP13" s="290"/>
      <c r="FQ13" s="290"/>
      <c r="FR13" s="291"/>
      <c r="FS13" s="365"/>
      <c r="FT13" s="365"/>
      <c r="FV13" s="77"/>
      <c r="FW13" s="77"/>
      <c r="FX13" s="366" t="s">
        <v>1</v>
      </c>
      <c r="FY13" s="55">
        <f>GC13*100</f>
        <v>0</v>
      </c>
      <c r="FZ13" s="49">
        <f>RANK(FY13,FY13:FY16)</f>
        <v>2</v>
      </c>
      <c r="GB13" s="97">
        <f>IF(FK9=0,"MAX",FG9/FK9)</f>
        <v>1</v>
      </c>
      <c r="GC13" s="74">
        <f>IF(GB13="MAX",7,FG9-FK9)</f>
        <v>0</v>
      </c>
    </row>
    <row r="14" spans="2:185" ht="7.35" customHeight="1">
      <c r="B14" s="98"/>
      <c r="C14" s="99"/>
      <c r="D14" s="99"/>
      <c r="E14" s="99"/>
      <c r="F14" s="99"/>
      <c r="G14" s="99"/>
      <c r="H14" s="99"/>
      <c r="I14" s="100"/>
      <c r="J14" s="379"/>
      <c r="K14" s="380"/>
      <c r="L14" s="380"/>
      <c r="M14" s="380"/>
      <c r="N14" s="380"/>
      <c r="O14" s="380"/>
      <c r="P14" s="380"/>
      <c r="Q14" s="380"/>
      <c r="R14" s="380"/>
      <c r="S14" s="380"/>
      <c r="T14" s="38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96"/>
      <c r="AF14" s="124"/>
      <c r="AG14" s="126"/>
      <c r="AH14" s="126"/>
      <c r="AI14" s="126"/>
      <c r="AJ14" s="126"/>
      <c r="AK14" s="126"/>
      <c r="AL14" s="126"/>
      <c r="AM14" s="126"/>
      <c r="AN14" s="126"/>
      <c r="AO14" s="126"/>
      <c r="AP14" s="125"/>
      <c r="AQ14" s="95"/>
      <c r="AR14" s="101"/>
      <c r="AS14" s="101"/>
      <c r="AT14" s="101"/>
      <c r="AU14" s="101"/>
      <c r="AV14" s="101"/>
      <c r="AW14" s="101"/>
      <c r="AX14" s="101"/>
      <c r="AY14" s="101"/>
      <c r="AZ14" s="101"/>
      <c r="BA14" s="96"/>
      <c r="BB14" s="274"/>
      <c r="BC14" s="275"/>
      <c r="BD14" s="275"/>
      <c r="BE14" s="275"/>
      <c r="BF14" s="275"/>
      <c r="BG14" s="276"/>
      <c r="BH14" s="280"/>
      <c r="BI14" s="281"/>
      <c r="BJ14" s="281"/>
      <c r="BK14" s="281"/>
      <c r="BL14" s="281"/>
      <c r="BM14" s="282"/>
      <c r="BN14" s="274"/>
      <c r="BO14" s="275"/>
      <c r="BP14" s="275"/>
      <c r="BQ14" s="275"/>
      <c r="BR14" s="275"/>
      <c r="BS14" s="276"/>
      <c r="BT14" s="266"/>
      <c r="BU14" s="266"/>
      <c r="BV14" s="77"/>
      <c r="BW14" s="77"/>
      <c r="BX14" s="77"/>
      <c r="BY14" s="365"/>
      <c r="BZ14" s="365"/>
      <c r="CA14" s="365"/>
      <c r="CB14" s="365"/>
      <c r="CC14" s="365"/>
      <c r="CD14" s="365"/>
      <c r="CE14" s="365"/>
      <c r="CF14" s="365"/>
      <c r="CG14" s="365"/>
      <c r="CH14" s="365"/>
      <c r="CI14" s="365"/>
      <c r="CJ14" s="365"/>
      <c r="CK14" s="365"/>
      <c r="CL14" s="365"/>
      <c r="DE14" s="98"/>
      <c r="DF14" s="99"/>
      <c r="DG14" s="99"/>
      <c r="DH14" s="99"/>
      <c r="DI14" s="99"/>
      <c r="DJ14" s="99"/>
      <c r="DK14" s="99"/>
      <c r="DL14" s="100"/>
      <c r="DM14" s="379"/>
      <c r="DN14" s="380"/>
      <c r="DO14" s="380"/>
      <c r="DP14" s="380"/>
      <c r="DQ14" s="380"/>
      <c r="DR14" s="380"/>
      <c r="DS14" s="380"/>
      <c r="DT14" s="380"/>
      <c r="DU14" s="380"/>
      <c r="DV14" s="381"/>
      <c r="DW14" s="101"/>
      <c r="DX14" s="101"/>
      <c r="DY14" s="101"/>
      <c r="DZ14" s="101"/>
      <c r="EA14" s="101"/>
      <c r="EB14" s="101"/>
      <c r="EC14" s="101"/>
      <c r="ED14" s="101"/>
      <c r="EE14" s="101"/>
      <c r="EF14" s="96"/>
      <c r="EG14" s="95"/>
      <c r="EH14" s="101"/>
      <c r="EI14" s="101"/>
      <c r="EJ14" s="101"/>
      <c r="EK14" s="101"/>
      <c r="EL14" s="101"/>
      <c r="EM14" s="101"/>
      <c r="EN14" s="101"/>
      <c r="EO14" s="101"/>
      <c r="EP14" s="96"/>
      <c r="EQ14" s="95"/>
      <c r="ER14" s="101"/>
      <c r="ES14" s="101"/>
      <c r="ET14" s="101"/>
      <c r="EU14" s="101"/>
      <c r="EV14" s="101"/>
      <c r="EW14" s="101"/>
      <c r="EX14" s="101"/>
      <c r="EY14" s="101"/>
      <c r="EZ14" s="96"/>
      <c r="FA14" s="286"/>
      <c r="FB14" s="287"/>
      <c r="FC14" s="287"/>
      <c r="FD14" s="287"/>
      <c r="FE14" s="287"/>
      <c r="FF14" s="288"/>
      <c r="FG14" s="286"/>
      <c r="FH14" s="287"/>
      <c r="FI14" s="287"/>
      <c r="FJ14" s="287"/>
      <c r="FK14" s="287"/>
      <c r="FL14" s="288"/>
      <c r="FM14" s="292"/>
      <c r="FN14" s="293"/>
      <c r="FO14" s="293"/>
      <c r="FP14" s="293"/>
      <c r="FQ14" s="293"/>
      <c r="FR14" s="294"/>
      <c r="FS14" s="365"/>
      <c r="FT14" s="365"/>
      <c r="FV14" s="77"/>
      <c r="FW14" s="77"/>
      <c r="FX14" s="366"/>
      <c r="FY14" s="55">
        <f>GC14*100</f>
        <v>700</v>
      </c>
      <c r="FZ14" s="49">
        <f>RANK(FY14,FY13:FY16)</f>
        <v>1</v>
      </c>
      <c r="GB14" s="97" t="str">
        <f>IF(FK17=0,"MAX",FG17/FK17)</f>
        <v>MAX</v>
      </c>
      <c r="GC14" s="74">
        <f>IF(GB14="MAX",7,FG17-FK17)</f>
        <v>7</v>
      </c>
    </row>
    <row r="15" spans="2:185" ht="7.35" customHeight="1">
      <c r="B15" s="331">
        <v>2</v>
      </c>
      <c r="C15" s="332"/>
      <c r="D15" s="75"/>
      <c r="E15" s="75"/>
      <c r="F15" s="75"/>
      <c r="G15" s="75"/>
      <c r="H15" s="75"/>
      <c r="I15" s="76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3"/>
      <c r="U15" s="373"/>
      <c r="V15" s="374"/>
      <c r="W15" s="374"/>
      <c r="X15" s="374"/>
      <c r="Y15" s="374"/>
      <c r="Z15" s="374"/>
      <c r="AA15" s="374"/>
      <c r="AB15" s="374"/>
      <c r="AC15" s="374"/>
      <c r="AD15" s="374"/>
      <c r="AE15" s="375"/>
      <c r="AF15" s="89"/>
      <c r="AG15" s="104"/>
      <c r="AH15" s="104"/>
      <c r="AI15" s="104"/>
      <c r="AJ15" s="104"/>
      <c r="AK15" s="104"/>
      <c r="AL15" s="104"/>
      <c r="AM15" s="104"/>
      <c r="AN15" s="104"/>
      <c r="AO15" s="382" t="s">
        <v>150</v>
      </c>
      <c r="AP15" s="383"/>
      <c r="AQ15" s="121"/>
      <c r="AR15" s="118"/>
      <c r="AS15" s="118"/>
      <c r="AT15" s="118"/>
      <c r="AU15" s="118"/>
      <c r="AV15" s="118"/>
      <c r="AW15" s="118"/>
      <c r="AX15" s="118"/>
      <c r="AY15" s="118"/>
      <c r="AZ15" s="118"/>
      <c r="BA15" s="119"/>
      <c r="BB15" s="386"/>
      <c r="BC15" s="387"/>
      <c r="BD15" s="387"/>
      <c r="BE15" s="387"/>
      <c r="BF15" s="387"/>
      <c r="BG15" s="388"/>
      <c r="BH15" s="386"/>
      <c r="BI15" s="387"/>
      <c r="BJ15" s="387"/>
      <c r="BK15" s="387"/>
      <c r="BL15" s="387"/>
      <c r="BM15" s="388"/>
      <c r="BN15" s="386"/>
      <c r="BO15" s="387"/>
      <c r="BP15" s="387"/>
      <c r="BQ15" s="387"/>
      <c r="BR15" s="387"/>
      <c r="BS15" s="388"/>
      <c r="BT15" s="266">
        <f>FZ26</f>
        <v>1</v>
      </c>
      <c r="BU15" s="266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DE15" s="360">
        <v>2</v>
      </c>
      <c r="DF15" s="361"/>
      <c r="DG15" s="75"/>
      <c r="DH15" s="75"/>
      <c r="DI15" s="75"/>
      <c r="DJ15" s="75"/>
      <c r="DK15" s="75"/>
      <c r="DL15" s="76"/>
      <c r="DM15" s="102"/>
      <c r="DN15" s="102"/>
      <c r="DO15" s="102"/>
      <c r="DP15" s="102"/>
      <c r="DQ15" s="102"/>
      <c r="DR15" s="102"/>
      <c r="DS15" s="102"/>
      <c r="DT15" s="102"/>
      <c r="DU15" s="102"/>
      <c r="DV15" s="103"/>
      <c r="DW15" s="373"/>
      <c r="DX15" s="374"/>
      <c r="DY15" s="374"/>
      <c r="DZ15" s="374"/>
      <c r="EA15" s="374"/>
      <c r="EB15" s="374"/>
      <c r="EC15" s="374"/>
      <c r="ED15" s="374"/>
      <c r="EE15" s="374"/>
      <c r="EF15" s="375"/>
      <c r="EG15" s="89"/>
      <c r="EH15" s="104"/>
      <c r="EI15" s="104"/>
      <c r="EJ15" s="104"/>
      <c r="EK15" s="104"/>
      <c r="EL15" s="104"/>
      <c r="EM15" s="104"/>
      <c r="EN15" s="104"/>
      <c r="EO15" s="104"/>
      <c r="EP15" s="90"/>
      <c r="EQ15" s="89"/>
      <c r="ER15" s="104"/>
      <c r="ES15" s="104"/>
      <c r="ET15" s="104"/>
      <c r="EU15" s="104"/>
      <c r="EV15" s="104"/>
      <c r="EW15" s="104"/>
      <c r="EX15" s="104"/>
      <c r="EY15" s="104"/>
      <c r="EZ15" s="90"/>
      <c r="FA15" s="45">
        <f>COUNTIF(DM17,"=2")</f>
        <v>1</v>
      </c>
      <c r="FB15" s="46">
        <f>COUNTIF(EG17,"=2")</f>
        <v>1</v>
      </c>
      <c r="FC15" s="46">
        <f>COUNTIF(EQ17,"=2")</f>
        <v>0</v>
      </c>
      <c r="FD15" s="83"/>
      <c r="FE15" s="83"/>
      <c r="FF15" s="84"/>
      <c r="FG15" s="85"/>
      <c r="FH15" s="83"/>
      <c r="FI15" s="83"/>
      <c r="FJ15" s="83"/>
      <c r="FK15" s="83"/>
      <c r="FL15" s="84"/>
      <c r="FM15" s="47">
        <f>SUM(M16:N21)</f>
        <v>30</v>
      </c>
      <c r="FN15" s="47">
        <f>SUM(AI16:AJ21)</f>
        <v>30</v>
      </c>
      <c r="FO15" s="47">
        <f>SUM(AT16:AU21)</f>
        <v>0</v>
      </c>
      <c r="FP15" s="77"/>
      <c r="FQ15" s="77"/>
      <c r="FR15" s="77"/>
      <c r="FS15" s="365"/>
      <c r="FT15" s="365"/>
      <c r="FV15" s="77"/>
      <c r="FW15" s="77"/>
      <c r="FX15" s="366"/>
      <c r="FY15" s="55">
        <f>GC15*100</f>
        <v>0</v>
      </c>
      <c r="FZ15" s="49">
        <f>RANK(FY15,FY13:FY16)</f>
        <v>2</v>
      </c>
      <c r="GB15" s="97">
        <f>IF(FK25=0,"MAX",FG25/FK25)</f>
        <v>1</v>
      </c>
      <c r="GC15" s="74">
        <f>IF(GB15="MAX",7,FG25-FK25)</f>
        <v>0</v>
      </c>
    </row>
    <row r="16" spans="2:185" ht="7.35" customHeight="1">
      <c r="B16" s="333"/>
      <c r="C16" s="334"/>
      <c r="D16" s="78"/>
      <c r="E16" s="78"/>
      <c r="F16" s="78"/>
      <c r="G16" s="78"/>
      <c r="H16" s="78"/>
      <c r="I16" s="79"/>
      <c r="J16" s="102"/>
      <c r="K16" s="102"/>
      <c r="L16" s="105"/>
      <c r="M16" s="258">
        <f>AA8</f>
        <v>15</v>
      </c>
      <c r="N16" s="258"/>
      <c r="O16" s="392" t="s">
        <v>24</v>
      </c>
      <c r="P16" s="258">
        <f>X8</f>
        <v>11</v>
      </c>
      <c r="Q16" s="258"/>
      <c r="R16" s="106"/>
      <c r="S16" s="102"/>
      <c r="T16" s="103"/>
      <c r="U16" s="376"/>
      <c r="V16" s="377"/>
      <c r="W16" s="377"/>
      <c r="X16" s="377"/>
      <c r="Y16" s="377"/>
      <c r="Z16" s="377"/>
      <c r="AA16" s="377"/>
      <c r="AB16" s="377"/>
      <c r="AC16" s="377"/>
      <c r="AD16" s="377"/>
      <c r="AE16" s="378"/>
      <c r="AF16" s="82"/>
      <c r="AG16" s="80"/>
      <c r="AH16" s="89"/>
      <c r="AI16" s="251">
        <v>15</v>
      </c>
      <c r="AJ16" s="251"/>
      <c r="AK16" s="392" t="s">
        <v>24</v>
      </c>
      <c r="AL16" s="251">
        <v>11</v>
      </c>
      <c r="AM16" s="251"/>
      <c r="AN16" s="90"/>
      <c r="AO16" s="384"/>
      <c r="AP16" s="385"/>
      <c r="AQ16" s="123"/>
      <c r="AR16" s="120"/>
      <c r="AS16" s="121"/>
      <c r="AT16" s="391"/>
      <c r="AU16" s="391"/>
      <c r="AV16" s="181"/>
      <c r="AW16" s="391"/>
      <c r="AX16" s="391"/>
      <c r="AY16" s="119"/>
      <c r="AZ16" s="120"/>
      <c r="BA16" s="122"/>
      <c r="BB16" s="367"/>
      <c r="BC16" s="368"/>
      <c r="BD16" s="368"/>
      <c r="BE16" s="368"/>
      <c r="BF16" s="368"/>
      <c r="BG16" s="369"/>
      <c r="BH16" s="367"/>
      <c r="BI16" s="368"/>
      <c r="BJ16" s="368"/>
      <c r="BK16" s="368"/>
      <c r="BL16" s="368"/>
      <c r="BM16" s="369"/>
      <c r="BN16" s="367"/>
      <c r="BO16" s="389"/>
      <c r="BP16" s="389"/>
      <c r="BQ16" s="389"/>
      <c r="BR16" s="389"/>
      <c r="BS16" s="369"/>
      <c r="BT16" s="266"/>
      <c r="BU16" s="266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DE16" s="362"/>
      <c r="DF16" s="363"/>
      <c r="DG16" s="78"/>
      <c r="DH16" s="78"/>
      <c r="DI16" s="78"/>
      <c r="DJ16" s="78"/>
      <c r="DK16" s="78"/>
      <c r="DL16" s="79"/>
      <c r="DM16" s="102"/>
      <c r="DN16" s="102"/>
      <c r="DO16" s="105"/>
      <c r="DP16" s="258" t="str">
        <f>IF(M16&gt;P16,"1",IF(M16&lt;P16,"0"))</f>
        <v>1</v>
      </c>
      <c r="DQ16" s="258"/>
      <c r="DR16" s="258" t="str">
        <f>IF(M16&lt;P16,"1",IF(M16&gt;P16,"0"))</f>
        <v>0</v>
      </c>
      <c r="DS16" s="258"/>
      <c r="DT16" s="106"/>
      <c r="DU16" s="102"/>
      <c r="DV16" s="103"/>
      <c r="DW16" s="376"/>
      <c r="DX16" s="377"/>
      <c r="DY16" s="377"/>
      <c r="DZ16" s="377"/>
      <c r="EA16" s="377"/>
      <c r="EB16" s="377"/>
      <c r="EC16" s="377"/>
      <c r="ED16" s="377"/>
      <c r="EE16" s="377"/>
      <c r="EF16" s="378"/>
      <c r="EG16" s="82"/>
      <c r="EH16" s="80"/>
      <c r="EI16" s="89"/>
      <c r="EJ16" s="258" t="str">
        <f>IF(AI16&gt;AL16,"1",IF(AI16&lt;AL16,"0"))</f>
        <v>1</v>
      </c>
      <c r="EK16" s="258"/>
      <c r="EL16" s="258" t="str">
        <f>IF(AI16&lt;AL16,"1",IF(AI16&gt;AL16,"0"))</f>
        <v>0</v>
      </c>
      <c r="EM16" s="258"/>
      <c r="EN16" s="90"/>
      <c r="EO16" s="80"/>
      <c r="EP16" s="81"/>
      <c r="EQ16" s="82"/>
      <c r="ER16" s="80"/>
      <c r="ES16" s="89"/>
      <c r="ET16" s="258" t="b">
        <f>IF(AT16&gt;AW16,"1",IF(AT16&lt;AW16,"0"))</f>
        <v>0</v>
      </c>
      <c r="EU16" s="258"/>
      <c r="EV16" s="258" t="b">
        <f>IF(AT16&lt;AW16,"1",IF(AT16&gt;AW16,"0"))</f>
        <v>0</v>
      </c>
      <c r="EW16" s="258"/>
      <c r="EX16" s="90"/>
      <c r="EY16" s="80"/>
      <c r="EZ16" s="81"/>
      <c r="FA16" s="91"/>
      <c r="FB16" s="92"/>
      <c r="FC16" s="92"/>
      <c r="FD16" s="50">
        <f>COUNTIF(DU17,"=2")</f>
        <v>0</v>
      </c>
      <c r="FE16" s="50">
        <f>COUNTIF(EO17,"=2")</f>
        <v>0</v>
      </c>
      <c r="FF16" s="51">
        <f>COUNTIF(EY17,"=2")</f>
        <v>0</v>
      </c>
      <c r="FG16" s="91"/>
      <c r="FH16" s="92"/>
      <c r="FI16" s="92"/>
      <c r="FJ16" s="92"/>
      <c r="FK16" s="92"/>
      <c r="FL16" s="93"/>
      <c r="FM16" s="77"/>
      <c r="FN16" s="77"/>
      <c r="FO16" s="77"/>
      <c r="FP16" s="47">
        <f>SUM(P16:Q21)</f>
        <v>20</v>
      </c>
      <c r="FQ16" s="47">
        <f>SUM(AL16:AM21)</f>
        <v>23</v>
      </c>
      <c r="FR16" s="47">
        <f>SUM(AW16:AX21)</f>
        <v>0</v>
      </c>
      <c r="FS16" s="365"/>
      <c r="FT16" s="365"/>
      <c r="FV16" s="77"/>
      <c r="FW16" s="77"/>
      <c r="FX16" s="366"/>
      <c r="FY16" s="55">
        <f>GC16*100</f>
        <v>-400</v>
      </c>
      <c r="FZ16" s="49">
        <f>RANK(FY16,FY13:FY16)</f>
        <v>4</v>
      </c>
      <c r="GB16" s="97">
        <f>IF(FK33=0,"MAX",FG33/FK33)</f>
        <v>0</v>
      </c>
      <c r="GC16" s="74">
        <f>IF(GB16="MAX",,FG33-FK33)</f>
        <v>-4</v>
      </c>
    </row>
    <row r="17" spans="2:183" ht="7.35" customHeight="1">
      <c r="B17" s="333" t="s">
        <v>111</v>
      </c>
      <c r="C17" s="334"/>
      <c r="D17" s="334"/>
      <c r="E17" s="334"/>
      <c r="F17" s="334"/>
      <c r="G17" s="334"/>
      <c r="H17" s="334"/>
      <c r="I17" s="335"/>
      <c r="J17" s="258">
        <f>DM17</f>
        <v>2</v>
      </c>
      <c r="K17" s="253"/>
      <c r="L17" s="107"/>
      <c r="M17" s="258"/>
      <c r="N17" s="258"/>
      <c r="O17" s="392"/>
      <c r="P17" s="258"/>
      <c r="Q17" s="258"/>
      <c r="R17" s="103"/>
      <c r="S17" s="252">
        <f>DU17</f>
        <v>0</v>
      </c>
      <c r="T17" s="253"/>
      <c r="U17" s="376"/>
      <c r="V17" s="377"/>
      <c r="W17" s="377"/>
      <c r="X17" s="377"/>
      <c r="Y17" s="377"/>
      <c r="Z17" s="377"/>
      <c r="AA17" s="377"/>
      <c r="AB17" s="377"/>
      <c r="AC17" s="377"/>
      <c r="AD17" s="377"/>
      <c r="AE17" s="378"/>
      <c r="AF17" s="252">
        <f>EG17</f>
        <v>2</v>
      </c>
      <c r="AG17" s="253"/>
      <c r="AH17" s="82"/>
      <c r="AI17" s="251"/>
      <c r="AJ17" s="251"/>
      <c r="AK17" s="392"/>
      <c r="AL17" s="251"/>
      <c r="AM17" s="251"/>
      <c r="AN17" s="81"/>
      <c r="AO17" s="252">
        <f>EO17</f>
        <v>0</v>
      </c>
      <c r="AP17" s="253"/>
      <c r="AQ17" s="394">
        <f>EQ17</f>
        <v>0</v>
      </c>
      <c r="AR17" s="395"/>
      <c r="AS17" s="123"/>
      <c r="AT17" s="391"/>
      <c r="AU17" s="391"/>
      <c r="AV17" s="181"/>
      <c r="AW17" s="391"/>
      <c r="AX17" s="391"/>
      <c r="AY17" s="122"/>
      <c r="AZ17" s="394">
        <f>EY17</f>
        <v>0</v>
      </c>
      <c r="BA17" s="395"/>
      <c r="BB17" s="298">
        <f>FA17</f>
        <v>2</v>
      </c>
      <c r="BC17" s="295"/>
      <c r="BD17" s="393"/>
      <c r="BE17" s="393"/>
      <c r="BF17" s="295">
        <f>FE17</f>
        <v>0</v>
      </c>
      <c r="BG17" s="296"/>
      <c r="BH17" s="298">
        <f>FG17</f>
        <v>4</v>
      </c>
      <c r="BI17" s="295"/>
      <c r="BJ17" s="393"/>
      <c r="BK17" s="393"/>
      <c r="BL17" s="295">
        <f>FK17</f>
        <v>0</v>
      </c>
      <c r="BM17" s="296"/>
      <c r="BN17" s="297">
        <f>FM17</f>
        <v>60</v>
      </c>
      <c r="BO17" s="255"/>
      <c r="BP17" s="393"/>
      <c r="BQ17" s="393"/>
      <c r="BR17" s="255">
        <f>FQ17</f>
        <v>43</v>
      </c>
      <c r="BS17" s="256"/>
      <c r="BT17" s="266"/>
      <c r="BU17" s="266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DE17" s="301" t="str">
        <f>B17</f>
        <v>ラズルダズルＡ</v>
      </c>
      <c r="DF17" s="302"/>
      <c r="DG17" s="302"/>
      <c r="DH17" s="302"/>
      <c r="DI17" s="302"/>
      <c r="DJ17" s="302"/>
      <c r="DK17" s="302"/>
      <c r="DL17" s="303"/>
      <c r="DM17" s="258">
        <f>DP16+DP18+DP20</f>
        <v>2</v>
      </c>
      <c r="DN17" s="253"/>
      <c r="DO17" s="107"/>
      <c r="DP17" s="258"/>
      <c r="DQ17" s="258"/>
      <c r="DR17" s="258"/>
      <c r="DS17" s="258"/>
      <c r="DT17" s="103"/>
      <c r="DU17" s="252">
        <f>DR16+DR18+DR20</f>
        <v>0</v>
      </c>
      <c r="DV17" s="253"/>
      <c r="DW17" s="376"/>
      <c r="DX17" s="377"/>
      <c r="DY17" s="377"/>
      <c r="DZ17" s="377"/>
      <c r="EA17" s="377"/>
      <c r="EB17" s="377"/>
      <c r="EC17" s="377"/>
      <c r="ED17" s="377"/>
      <c r="EE17" s="377"/>
      <c r="EF17" s="378"/>
      <c r="EG17" s="252">
        <f>EJ16+EJ18+EJ20</f>
        <v>2</v>
      </c>
      <c r="EH17" s="253"/>
      <c r="EI17" s="82"/>
      <c r="EJ17" s="258"/>
      <c r="EK17" s="258"/>
      <c r="EL17" s="258"/>
      <c r="EM17" s="258"/>
      <c r="EN17" s="81"/>
      <c r="EO17" s="252">
        <f>EL16+EL18+EL20</f>
        <v>0</v>
      </c>
      <c r="EP17" s="253"/>
      <c r="EQ17" s="252">
        <f>ET16+ET18+ET20</f>
        <v>0</v>
      </c>
      <c r="ER17" s="253"/>
      <c r="ES17" s="82"/>
      <c r="ET17" s="258"/>
      <c r="EU17" s="258"/>
      <c r="EV17" s="258"/>
      <c r="EW17" s="258"/>
      <c r="EX17" s="81"/>
      <c r="EY17" s="252">
        <f>EV16+EV18+EV20</f>
        <v>0</v>
      </c>
      <c r="EZ17" s="253"/>
      <c r="FA17" s="298">
        <f>SUM(FA15:FC15)</f>
        <v>2</v>
      </c>
      <c r="FB17" s="295"/>
      <c r="FC17" s="393"/>
      <c r="FD17" s="393"/>
      <c r="FE17" s="295">
        <f>SUM(FD16:FF16)</f>
        <v>0</v>
      </c>
      <c r="FF17" s="296"/>
      <c r="FG17" s="298">
        <f>SUM(DM17,EG17,EQ17)</f>
        <v>4</v>
      </c>
      <c r="FH17" s="295"/>
      <c r="FI17" s="393"/>
      <c r="FJ17" s="393"/>
      <c r="FK17" s="295">
        <f>SUM(DU17,EO17,EY17)</f>
        <v>0</v>
      </c>
      <c r="FL17" s="296"/>
      <c r="FM17" s="297">
        <f>SUM(FM15:FO15)</f>
        <v>60</v>
      </c>
      <c r="FN17" s="255"/>
      <c r="FO17" s="393"/>
      <c r="FP17" s="393"/>
      <c r="FQ17" s="255">
        <f>SUM(FP16:FR16)</f>
        <v>43</v>
      </c>
      <c r="FR17" s="256"/>
      <c r="FS17" s="365"/>
      <c r="FT17" s="365"/>
      <c r="FV17" s="77"/>
      <c r="FW17" s="77"/>
      <c r="FX17" s="77"/>
      <c r="FZ17" s="86"/>
    </row>
    <row r="18" spans="2:183" ht="7.35" customHeight="1">
      <c r="B18" s="333"/>
      <c r="C18" s="334"/>
      <c r="D18" s="334"/>
      <c r="E18" s="334"/>
      <c r="F18" s="334"/>
      <c r="G18" s="334"/>
      <c r="H18" s="334"/>
      <c r="I18" s="335"/>
      <c r="J18" s="258"/>
      <c r="K18" s="253"/>
      <c r="L18" s="107"/>
      <c r="M18" s="258">
        <f>AA10</f>
        <v>15</v>
      </c>
      <c r="N18" s="258"/>
      <c r="O18" s="392" t="s">
        <v>24</v>
      </c>
      <c r="P18" s="258">
        <f>X10</f>
        <v>9</v>
      </c>
      <c r="Q18" s="258"/>
      <c r="R18" s="103"/>
      <c r="S18" s="252"/>
      <c r="T18" s="253"/>
      <c r="U18" s="376"/>
      <c r="V18" s="377"/>
      <c r="W18" s="377"/>
      <c r="X18" s="377"/>
      <c r="Y18" s="377"/>
      <c r="Z18" s="377"/>
      <c r="AA18" s="377"/>
      <c r="AB18" s="377"/>
      <c r="AC18" s="377"/>
      <c r="AD18" s="377"/>
      <c r="AE18" s="378"/>
      <c r="AF18" s="252"/>
      <c r="AG18" s="253"/>
      <c r="AH18" s="82"/>
      <c r="AI18" s="251">
        <v>15</v>
      </c>
      <c r="AJ18" s="251"/>
      <c r="AK18" s="392" t="s">
        <v>24</v>
      </c>
      <c r="AL18" s="251">
        <v>12</v>
      </c>
      <c r="AM18" s="251"/>
      <c r="AN18" s="81"/>
      <c r="AO18" s="252"/>
      <c r="AP18" s="253"/>
      <c r="AQ18" s="394"/>
      <c r="AR18" s="395"/>
      <c r="AS18" s="123"/>
      <c r="AT18" s="391"/>
      <c r="AU18" s="391"/>
      <c r="AV18" s="181"/>
      <c r="AW18" s="391"/>
      <c r="AX18" s="391"/>
      <c r="AY18" s="122"/>
      <c r="AZ18" s="394"/>
      <c r="BA18" s="395"/>
      <c r="BB18" s="298"/>
      <c r="BC18" s="295"/>
      <c r="BD18" s="393"/>
      <c r="BE18" s="393"/>
      <c r="BF18" s="295"/>
      <c r="BG18" s="296"/>
      <c r="BH18" s="298"/>
      <c r="BI18" s="295"/>
      <c r="BJ18" s="393"/>
      <c r="BK18" s="393"/>
      <c r="BL18" s="295"/>
      <c r="BM18" s="296"/>
      <c r="BN18" s="297"/>
      <c r="BO18" s="255"/>
      <c r="BP18" s="393"/>
      <c r="BQ18" s="393"/>
      <c r="BR18" s="255"/>
      <c r="BS18" s="256"/>
      <c r="BT18" s="266"/>
      <c r="BU18" s="266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DE18" s="301"/>
      <c r="DF18" s="302"/>
      <c r="DG18" s="302"/>
      <c r="DH18" s="302"/>
      <c r="DI18" s="302"/>
      <c r="DJ18" s="302"/>
      <c r="DK18" s="302"/>
      <c r="DL18" s="303"/>
      <c r="DM18" s="258"/>
      <c r="DN18" s="253"/>
      <c r="DO18" s="107"/>
      <c r="DP18" s="258" t="str">
        <f>IF(M18&gt;P18,"1",IF(M18&lt;P18,"0"))</f>
        <v>1</v>
      </c>
      <c r="DQ18" s="258"/>
      <c r="DR18" s="258" t="str">
        <f>IF(M18&lt;P18,"1",IF(M18&gt;P18,"0"))</f>
        <v>0</v>
      </c>
      <c r="DS18" s="258"/>
      <c r="DT18" s="103"/>
      <c r="DU18" s="252"/>
      <c r="DV18" s="253"/>
      <c r="DW18" s="376"/>
      <c r="DX18" s="377"/>
      <c r="DY18" s="377"/>
      <c r="DZ18" s="377"/>
      <c r="EA18" s="377"/>
      <c r="EB18" s="377"/>
      <c r="EC18" s="377"/>
      <c r="ED18" s="377"/>
      <c r="EE18" s="377"/>
      <c r="EF18" s="378"/>
      <c r="EG18" s="252"/>
      <c r="EH18" s="253"/>
      <c r="EI18" s="82"/>
      <c r="EJ18" s="258" t="str">
        <f>IF(AI18&gt;AL18,"1",IF(AI18&lt;AL18,"0"))</f>
        <v>1</v>
      </c>
      <c r="EK18" s="258"/>
      <c r="EL18" s="258" t="str">
        <f>IF(AI18&lt;AL18,"1",IF(AI18&gt;AL18,"0"))</f>
        <v>0</v>
      </c>
      <c r="EM18" s="258"/>
      <c r="EN18" s="81"/>
      <c r="EO18" s="252"/>
      <c r="EP18" s="253"/>
      <c r="EQ18" s="252"/>
      <c r="ER18" s="253"/>
      <c r="ES18" s="82"/>
      <c r="ET18" s="258" t="b">
        <f>IF(AT18&gt;AW18,"1",IF(AT18&lt;AW18,"0"))</f>
        <v>0</v>
      </c>
      <c r="EU18" s="258"/>
      <c r="EV18" s="258" t="b">
        <f>IF(AT18&lt;AW18,"1",IF(AT18&gt;AW18,"0"))</f>
        <v>0</v>
      </c>
      <c r="EW18" s="258"/>
      <c r="EX18" s="81"/>
      <c r="EY18" s="252"/>
      <c r="EZ18" s="253"/>
      <c r="FA18" s="298"/>
      <c r="FB18" s="295"/>
      <c r="FC18" s="393"/>
      <c r="FD18" s="393"/>
      <c r="FE18" s="295"/>
      <c r="FF18" s="296"/>
      <c r="FG18" s="298"/>
      <c r="FH18" s="295"/>
      <c r="FI18" s="393"/>
      <c r="FJ18" s="393"/>
      <c r="FK18" s="295"/>
      <c r="FL18" s="296"/>
      <c r="FM18" s="297"/>
      <c r="FN18" s="255"/>
      <c r="FO18" s="393"/>
      <c r="FP18" s="393"/>
      <c r="FQ18" s="255"/>
      <c r="FR18" s="256"/>
      <c r="FS18" s="365"/>
      <c r="FT18" s="365"/>
      <c r="FV18" s="77"/>
      <c r="FW18" s="77"/>
      <c r="FX18" s="77"/>
      <c r="FZ18" s="86"/>
    </row>
    <row r="19" spans="2:183" ht="7.35" customHeight="1">
      <c r="B19" s="333"/>
      <c r="C19" s="334"/>
      <c r="D19" s="334"/>
      <c r="E19" s="334"/>
      <c r="F19" s="334"/>
      <c r="G19" s="334"/>
      <c r="H19" s="334"/>
      <c r="I19" s="335"/>
      <c r="J19" s="258"/>
      <c r="K19" s="253"/>
      <c r="L19" s="107"/>
      <c r="M19" s="258"/>
      <c r="N19" s="258"/>
      <c r="O19" s="392"/>
      <c r="P19" s="258"/>
      <c r="Q19" s="258"/>
      <c r="R19" s="103"/>
      <c r="S19" s="252"/>
      <c r="T19" s="253"/>
      <c r="U19" s="376"/>
      <c r="V19" s="377"/>
      <c r="W19" s="377"/>
      <c r="X19" s="377"/>
      <c r="Y19" s="377"/>
      <c r="Z19" s="377"/>
      <c r="AA19" s="377"/>
      <c r="AB19" s="377"/>
      <c r="AC19" s="377"/>
      <c r="AD19" s="377"/>
      <c r="AE19" s="378"/>
      <c r="AF19" s="252"/>
      <c r="AG19" s="253"/>
      <c r="AH19" s="82"/>
      <c r="AI19" s="251"/>
      <c r="AJ19" s="251"/>
      <c r="AK19" s="392"/>
      <c r="AL19" s="251"/>
      <c r="AM19" s="251"/>
      <c r="AN19" s="81"/>
      <c r="AO19" s="252"/>
      <c r="AP19" s="253"/>
      <c r="AQ19" s="394"/>
      <c r="AR19" s="395"/>
      <c r="AS19" s="123"/>
      <c r="AT19" s="391"/>
      <c r="AU19" s="391"/>
      <c r="AV19" s="181"/>
      <c r="AW19" s="391"/>
      <c r="AX19" s="391"/>
      <c r="AY19" s="122"/>
      <c r="AZ19" s="394"/>
      <c r="BA19" s="395"/>
      <c r="BB19" s="367"/>
      <c r="BC19" s="368"/>
      <c r="BD19" s="368"/>
      <c r="BE19" s="368"/>
      <c r="BF19" s="368"/>
      <c r="BG19" s="369"/>
      <c r="BH19" s="367"/>
      <c r="BI19" s="368"/>
      <c r="BJ19" s="368"/>
      <c r="BK19" s="368"/>
      <c r="BL19" s="368"/>
      <c r="BM19" s="369"/>
      <c r="BN19" s="367"/>
      <c r="BO19" s="389"/>
      <c r="BP19" s="389"/>
      <c r="BQ19" s="389"/>
      <c r="BR19" s="389"/>
      <c r="BS19" s="369"/>
      <c r="BT19" s="266"/>
      <c r="BU19" s="266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DE19" s="301"/>
      <c r="DF19" s="302"/>
      <c r="DG19" s="302"/>
      <c r="DH19" s="302"/>
      <c r="DI19" s="302"/>
      <c r="DJ19" s="302"/>
      <c r="DK19" s="302"/>
      <c r="DL19" s="303"/>
      <c r="DM19" s="258"/>
      <c r="DN19" s="253"/>
      <c r="DO19" s="107"/>
      <c r="DP19" s="258"/>
      <c r="DQ19" s="258"/>
      <c r="DR19" s="258"/>
      <c r="DS19" s="258"/>
      <c r="DT19" s="103"/>
      <c r="DU19" s="252"/>
      <c r="DV19" s="253"/>
      <c r="DW19" s="376"/>
      <c r="DX19" s="377"/>
      <c r="DY19" s="377"/>
      <c r="DZ19" s="377"/>
      <c r="EA19" s="377"/>
      <c r="EB19" s="377"/>
      <c r="EC19" s="377"/>
      <c r="ED19" s="377"/>
      <c r="EE19" s="377"/>
      <c r="EF19" s="378"/>
      <c r="EG19" s="252"/>
      <c r="EH19" s="253"/>
      <c r="EI19" s="82"/>
      <c r="EJ19" s="258"/>
      <c r="EK19" s="258"/>
      <c r="EL19" s="258"/>
      <c r="EM19" s="258"/>
      <c r="EN19" s="81"/>
      <c r="EO19" s="252"/>
      <c r="EP19" s="253"/>
      <c r="EQ19" s="252"/>
      <c r="ER19" s="253"/>
      <c r="ES19" s="82"/>
      <c r="ET19" s="258"/>
      <c r="EU19" s="258"/>
      <c r="EV19" s="258"/>
      <c r="EW19" s="258"/>
      <c r="EX19" s="81"/>
      <c r="EY19" s="252"/>
      <c r="EZ19" s="253"/>
      <c r="FA19" s="91"/>
      <c r="FB19" s="92"/>
      <c r="FC19" s="92"/>
      <c r="FD19" s="92"/>
      <c r="FE19" s="92"/>
      <c r="FF19" s="93"/>
      <c r="FG19" s="91"/>
      <c r="FH19" s="92"/>
      <c r="FI19" s="92"/>
      <c r="FJ19" s="92"/>
      <c r="FK19" s="92"/>
      <c r="FL19" s="93"/>
      <c r="FM19" s="77"/>
      <c r="FN19" s="77"/>
      <c r="FO19" s="77"/>
      <c r="FP19" s="77"/>
      <c r="FQ19" s="77"/>
      <c r="FR19" s="77"/>
      <c r="FS19" s="365"/>
      <c r="FT19" s="365"/>
      <c r="FV19" s="77"/>
      <c r="FW19" s="77"/>
      <c r="FX19" s="366" t="s">
        <v>2</v>
      </c>
      <c r="FY19" s="52">
        <f>FM13*10</f>
        <v>10.638297872340425</v>
      </c>
      <c r="FZ19" s="49">
        <f>RANK(FY19,FY19:FY22)</f>
        <v>3</v>
      </c>
    </row>
    <row r="20" spans="2:183" ht="7.35" customHeight="1">
      <c r="B20" s="333"/>
      <c r="C20" s="334"/>
      <c r="D20" s="334"/>
      <c r="E20" s="334"/>
      <c r="F20" s="334"/>
      <c r="G20" s="334"/>
      <c r="H20" s="334"/>
      <c r="I20" s="335"/>
      <c r="J20" s="258"/>
      <c r="K20" s="253"/>
      <c r="L20" s="107"/>
      <c r="M20" s="258">
        <f>AA12</f>
        <v>0</v>
      </c>
      <c r="N20" s="258"/>
      <c r="O20" s="392" t="s">
        <v>24</v>
      </c>
      <c r="P20" s="258">
        <f>X12</f>
        <v>0</v>
      </c>
      <c r="Q20" s="258"/>
      <c r="R20" s="103"/>
      <c r="S20" s="252"/>
      <c r="T20" s="253"/>
      <c r="U20" s="376"/>
      <c r="V20" s="377"/>
      <c r="W20" s="377"/>
      <c r="X20" s="377"/>
      <c r="Y20" s="377"/>
      <c r="Z20" s="377"/>
      <c r="AA20" s="377"/>
      <c r="AB20" s="377"/>
      <c r="AC20" s="377"/>
      <c r="AD20" s="377"/>
      <c r="AE20" s="378"/>
      <c r="AF20" s="252"/>
      <c r="AG20" s="253"/>
      <c r="AH20" s="82"/>
      <c r="AI20" s="251"/>
      <c r="AJ20" s="251"/>
      <c r="AK20" s="392" t="s">
        <v>24</v>
      </c>
      <c r="AL20" s="251"/>
      <c r="AM20" s="251"/>
      <c r="AN20" s="81"/>
      <c r="AO20" s="252"/>
      <c r="AP20" s="253"/>
      <c r="AQ20" s="394"/>
      <c r="AR20" s="395"/>
      <c r="AS20" s="123"/>
      <c r="AT20" s="391"/>
      <c r="AU20" s="391"/>
      <c r="AV20" s="181"/>
      <c r="AW20" s="391"/>
      <c r="AX20" s="391"/>
      <c r="AY20" s="122"/>
      <c r="AZ20" s="394"/>
      <c r="BA20" s="395"/>
      <c r="BB20" s="396"/>
      <c r="BC20" s="397"/>
      <c r="BD20" s="397"/>
      <c r="BE20" s="397"/>
      <c r="BF20" s="397"/>
      <c r="BG20" s="398"/>
      <c r="BH20" s="396"/>
      <c r="BI20" s="397"/>
      <c r="BJ20" s="397"/>
      <c r="BK20" s="397"/>
      <c r="BL20" s="397"/>
      <c r="BM20" s="398"/>
      <c r="BN20" s="396"/>
      <c r="BO20" s="397"/>
      <c r="BP20" s="397"/>
      <c r="BQ20" s="397"/>
      <c r="BR20" s="397"/>
      <c r="BS20" s="398"/>
      <c r="BT20" s="266"/>
      <c r="BU20" s="266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DE20" s="301"/>
      <c r="DF20" s="302"/>
      <c r="DG20" s="302"/>
      <c r="DH20" s="302"/>
      <c r="DI20" s="302"/>
      <c r="DJ20" s="302"/>
      <c r="DK20" s="302"/>
      <c r="DL20" s="303"/>
      <c r="DM20" s="258"/>
      <c r="DN20" s="253"/>
      <c r="DO20" s="107"/>
      <c r="DP20" s="258" t="b">
        <f>IF(M20&gt;P20,"1",IF(M20&lt;P20,"0"))</f>
        <v>0</v>
      </c>
      <c r="DQ20" s="258"/>
      <c r="DR20" s="258" t="b">
        <f>IF(M20&lt;P20,"1",IF(M20&gt;P20,"0"))</f>
        <v>0</v>
      </c>
      <c r="DS20" s="258"/>
      <c r="DT20" s="103"/>
      <c r="DU20" s="252"/>
      <c r="DV20" s="253"/>
      <c r="DW20" s="376"/>
      <c r="DX20" s="377"/>
      <c r="DY20" s="377"/>
      <c r="DZ20" s="377"/>
      <c r="EA20" s="377"/>
      <c r="EB20" s="377"/>
      <c r="EC20" s="377"/>
      <c r="ED20" s="377"/>
      <c r="EE20" s="377"/>
      <c r="EF20" s="378"/>
      <c r="EG20" s="252"/>
      <c r="EH20" s="253"/>
      <c r="EI20" s="82"/>
      <c r="EJ20" s="258" t="b">
        <f>IF(AI20&gt;AL20,"1",IF(AI20&lt;AL20,"0"))</f>
        <v>0</v>
      </c>
      <c r="EK20" s="258"/>
      <c r="EL20" s="258" t="b">
        <f>IF(AI20&lt;AL20,"1",IF(AI20&gt;AL20,"0"))</f>
        <v>0</v>
      </c>
      <c r="EM20" s="258"/>
      <c r="EN20" s="81"/>
      <c r="EO20" s="252"/>
      <c r="EP20" s="253"/>
      <c r="EQ20" s="252"/>
      <c r="ER20" s="253"/>
      <c r="ES20" s="82"/>
      <c r="ET20" s="258" t="b">
        <f>IF(AT20&gt;AW20,"1",IF(AT20&lt;AW20,"0"))</f>
        <v>0</v>
      </c>
      <c r="EU20" s="258"/>
      <c r="EV20" s="258" t="b">
        <f>IF(AT20&lt;AW20,"1",IF(AT20&gt;AW20,"0"))</f>
        <v>0</v>
      </c>
      <c r="EW20" s="258"/>
      <c r="EX20" s="81"/>
      <c r="EY20" s="252"/>
      <c r="EZ20" s="253"/>
      <c r="FA20" s="91"/>
      <c r="FB20" s="92"/>
      <c r="FC20" s="92"/>
      <c r="FD20" s="92"/>
      <c r="FE20" s="92"/>
      <c r="FF20" s="93"/>
      <c r="FG20" s="91"/>
      <c r="FH20" s="92"/>
      <c r="FI20" s="92"/>
      <c r="FJ20" s="92"/>
      <c r="FK20" s="92"/>
      <c r="FL20" s="93"/>
      <c r="FM20" s="77"/>
      <c r="FN20" s="77"/>
      <c r="FO20" s="77"/>
      <c r="FP20" s="77"/>
      <c r="FQ20" s="77"/>
      <c r="FR20" s="77"/>
      <c r="FS20" s="365"/>
      <c r="FT20" s="365"/>
      <c r="FV20" s="77"/>
      <c r="FW20" s="77"/>
      <c r="FX20" s="366"/>
      <c r="FY20" s="52">
        <f>FM21*10</f>
        <v>13.953488372093023</v>
      </c>
      <c r="FZ20" s="49">
        <f>RANK(FY20,FY19:FY22)</f>
        <v>1</v>
      </c>
    </row>
    <row r="21" spans="2:183" ht="7.35" customHeight="1">
      <c r="B21" s="94"/>
      <c r="C21" s="78"/>
      <c r="D21" s="78"/>
      <c r="E21" s="78"/>
      <c r="F21" s="78"/>
      <c r="G21" s="78"/>
      <c r="H21" s="78"/>
      <c r="I21" s="79"/>
      <c r="J21" s="102"/>
      <c r="K21" s="102"/>
      <c r="L21" s="108"/>
      <c r="M21" s="258"/>
      <c r="N21" s="258"/>
      <c r="O21" s="392"/>
      <c r="P21" s="258"/>
      <c r="Q21" s="258"/>
      <c r="R21" s="109"/>
      <c r="S21" s="102"/>
      <c r="T21" s="103"/>
      <c r="U21" s="376"/>
      <c r="V21" s="377"/>
      <c r="W21" s="377"/>
      <c r="X21" s="377"/>
      <c r="Y21" s="377"/>
      <c r="Z21" s="377"/>
      <c r="AA21" s="377"/>
      <c r="AB21" s="377"/>
      <c r="AC21" s="377"/>
      <c r="AD21" s="377"/>
      <c r="AE21" s="378"/>
      <c r="AF21" s="82"/>
      <c r="AG21" s="80"/>
      <c r="AH21" s="95"/>
      <c r="AI21" s="251"/>
      <c r="AJ21" s="251"/>
      <c r="AK21" s="392"/>
      <c r="AL21" s="251"/>
      <c r="AM21" s="251"/>
      <c r="AN21" s="96"/>
      <c r="AO21" s="80"/>
      <c r="AP21" s="81"/>
      <c r="AQ21" s="123"/>
      <c r="AR21" s="120"/>
      <c r="AS21" s="124"/>
      <c r="AT21" s="391"/>
      <c r="AU21" s="391"/>
      <c r="AV21" s="181"/>
      <c r="AW21" s="391"/>
      <c r="AX21" s="391"/>
      <c r="AY21" s="125"/>
      <c r="AZ21" s="120"/>
      <c r="BA21" s="122"/>
      <c r="BB21" s="271"/>
      <c r="BC21" s="272"/>
      <c r="BD21" s="272"/>
      <c r="BE21" s="272"/>
      <c r="BF21" s="272"/>
      <c r="BG21" s="273"/>
      <c r="BH21" s="277" t="str">
        <f>FG21</f>
        <v>MAX</v>
      </c>
      <c r="BI21" s="278"/>
      <c r="BJ21" s="278"/>
      <c r="BK21" s="278"/>
      <c r="BL21" s="278"/>
      <c r="BM21" s="279"/>
      <c r="BN21" s="289">
        <f>FM21</f>
        <v>1.3953488372093024</v>
      </c>
      <c r="BO21" s="272"/>
      <c r="BP21" s="272"/>
      <c r="BQ21" s="272"/>
      <c r="BR21" s="272"/>
      <c r="BS21" s="273"/>
      <c r="BT21" s="266"/>
      <c r="BU21" s="266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DE21" s="94"/>
      <c r="DF21" s="78"/>
      <c r="DG21" s="78"/>
      <c r="DH21" s="78"/>
      <c r="DI21" s="78"/>
      <c r="DJ21" s="78"/>
      <c r="DK21" s="78"/>
      <c r="DL21" s="79"/>
      <c r="DM21" s="102"/>
      <c r="DN21" s="102"/>
      <c r="DO21" s="108"/>
      <c r="DP21" s="258"/>
      <c r="DQ21" s="258"/>
      <c r="DR21" s="258"/>
      <c r="DS21" s="258"/>
      <c r="DT21" s="109"/>
      <c r="DU21" s="102"/>
      <c r="DV21" s="103"/>
      <c r="DW21" s="376"/>
      <c r="DX21" s="377"/>
      <c r="DY21" s="377"/>
      <c r="DZ21" s="377"/>
      <c r="EA21" s="377"/>
      <c r="EB21" s="377"/>
      <c r="EC21" s="377"/>
      <c r="ED21" s="377"/>
      <c r="EE21" s="377"/>
      <c r="EF21" s="378"/>
      <c r="EG21" s="82"/>
      <c r="EH21" s="80"/>
      <c r="EI21" s="95"/>
      <c r="EJ21" s="258"/>
      <c r="EK21" s="258"/>
      <c r="EL21" s="258"/>
      <c r="EM21" s="258"/>
      <c r="EN21" s="96"/>
      <c r="EO21" s="80"/>
      <c r="EP21" s="81"/>
      <c r="EQ21" s="82"/>
      <c r="ER21" s="80"/>
      <c r="ES21" s="95"/>
      <c r="ET21" s="258"/>
      <c r="EU21" s="258"/>
      <c r="EV21" s="258"/>
      <c r="EW21" s="258"/>
      <c r="EX21" s="96"/>
      <c r="EY21" s="80"/>
      <c r="EZ21" s="81"/>
      <c r="FA21" s="271">
        <f>IF(FE17=0,FA17,FA17/FE17)</f>
        <v>2</v>
      </c>
      <c r="FB21" s="284"/>
      <c r="FC21" s="284"/>
      <c r="FD21" s="284"/>
      <c r="FE21" s="284"/>
      <c r="FF21" s="285"/>
      <c r="FG21" s="271" t="str">
        <f>GB14</f>
        <v>MAX</v>
      </c>
      <c r="FH21" s="284"/>
      <c r="FI21" s="284"/>
      <c r="FJ21" s="284"/>
      <c r="FK21" s="284"/>
      <c r="FL21" s="285"/>
      <c r="FM21" s="289">
        <f>FM17/FQ17</f>
        <v>1.3953488372093024</v>
      </c>
      <c r="FN21" s="290"/>
      <c r="FO21" s="290"/>
      <c r="FP21" s="290"/>
      <c r="FQ21" s="290"/>
      <c r="FR21" s="291"/>
      <c r="FS21" s="365"/>
      <c r="FT21" s="365"/>
      <c r="FV21" s="77"/>
      <c r="FW21" s="77"/>
      <c r="FX21" s="366"/>
      <c r="FY21" s="52">
        <f>FM29*10</f>
        <v>13.25</v>
      </c>
      <c r="FZ21" s="49">
        <f>RANK(FY21,FY19:FY22)</f>
        <v>2</v>
      </c>
    </row>
    <row r="22" spans="2:183" ht="7.35" customHeight="1">
      <c r="B22" s="98"/>
      <c r="C22" s="99"/>
      <c r="D22" s="99"/>
      <c r="E22" s="99"/>
      <c r="F22" s="99"/>
      <c r="G22" s="99"/>
      <c r="H22" s="99"/>
      <c r="I22" s="10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09"/>
      <c r="U22" s="379"/>
      <c r="V22" s="380"/>
      <c r="W22" s="380"/>
      <c r="X22" s="380"/>
      <c r="Y22" s="380"/>
      <c r="Z22" s="380"/>
      <c r="AA22" s="380"/>
      <c r="AB22" s="380"/>
      <c r="AC22" s="380"/>
      <c r="AD22" s="380"/>
      <c r="AE22" s="381"/>
      <c r="AF22" s="95"/>
      <c r="AG22" s="101"/>
      <c r="AH22" s="101"/>
      <c r="AI22" s="101"/>
      <c r="AJ22" s="101"/>
      <c r="AK22" s="101"/>
      <c r="AL22" s="101"/>
      <c r="AM22" s="101"/>
      <c r="AN22" s="101"/>
      <c r="AO22" s="101"/>
      <c r="AP22" s="96"/>
      <c r="AQ22" s="124"/>
      <c r="AR22" s="126"/>
      <c r="AS22" s="126"/>
      <c r="AT22" s="126"/>
      <c r="AU22" s="126"/>
      <c r="AV22" s="126"/>
      <c r="AW22" s="126"/>
      <c r="AX22" s="126"/>
      <c r="AY22" s="126"/>
      <c r="AZ22" s="126"/>
      <c r="BA22" s="125"/>
      <c r="BB22" s="274"/>
      <c r="BC22" s="275"/>
      <c r="BD22" s="275"/>
      <c r="BE22" s="275"/>
      <c r="BF22" s="275"/>
      <c r="BG22" s="276"/>
      <c r="BH22" s="280"/>
      <c r="BI22" s="281"/>
      <c r="BJ22" s="281"/>
      <c r="BK22" s="281"/>
      <c r="BL22" s="281"/>
      <c r="BM22" s="282"/>
      <c r="BN22" s="274"/>
      <c r="BO22" s="275"/>
      <c r="BP22" s="275"/>
      <c r="BQ22" s="275"/>
      <c r="BR22" s="275"/>
      <c r="BS22" s="276"/>
      <c r="BT22" s="266"/>
      <c r="BU22" s="266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DE22" s="98"/>
      <c r="DF22" s="99"/>
      <c r="DG22" s="99"/>
      <c r="DH22" s="99"/>
      <c r="DI22" s="99"/>
      <c r="DJ22" s="99"/>
      <c r="DK22" s="99"/>
      <c r="DL22" s="100"/>
      <c r="DM22" s="110"/>
      <c r="DN22" s="110"/>
      <c r="DO22" s="110"/>
      <c r="DP22" s="110"/>
      <c r="DQ22" s="110"/>
      <c r="DR22" s="110"/>
      <c r="DS22" s="110"/>
      <c r="DT22" s="110"/>
      <c r="DU22" s="110"/>
      <c r="DV22" s="109"/>
      <c r="DW22" s="379"/>
      <c r="DX22" s="380"/>
      <c r="DY22" s="380"/>
      <c r="DZ22" s="380"/>
      <c r="EA22" s="380"/>
      <c r="EB22" s="380"/>
      <c r="EC22" s="380"/>
      <c r="ED22" s="380"/>
      <c r="EE22" s="380"/>
      <c r="EF22" s="381"/>
      <c r="EG22" s="95"/>
      <c r="EH22" s="101"/>
      <c r="EI22" s="101"/>
      <c r="EJ22" s="101"/>
      <c r="EK22" s="101"/>
      <c r="EL22" s="101"/>
      <c r="EM22" s="101"/>
      <c r="EN22" s="101"/>
      <c r="EO22" s="101"/>
      <c r="EP22" s="96"/>
      <c r="EQ22" s="95"/>
      <c r="ER22" s="101"/>
      <c r="ES22" s="101"/>
      <c r="ET22" s="101"/>
      <c r="EU22" s="101"/>
      <c r="EV22" s="101"/>
      <c r="EW22" s="101"/>
      <c r="EX22" s="101"/>
      <c r="EY22" s="101"/>
      <c r="EZ22" s="96"/>
      <c r="FA22" s="286"/>
      <c r="FB22" s="287"/>
      <c r="FC22" s="287"/>
      <c r="FD22" s="287"/>
      <c r="FE22" s="287"/>
      <c r="FF22" s="288"/>
      <c r="FG22" s="286"/>
      <c r="FH22" s="287"/>
      <c r="FI22" s="287"/>
      <c r="FJ22" s="287"/>
      <c r="FK22" s="287"/>
      <c r="FL22" s="288"/>
      <c r="FM22" s="292"/>
      <c r="FN22" s="293"/>
      <c r="FO22" s="293"/>
      <c r="FP22" s="293"/>
      <c r="FQ22" s="293"/>
      <c r="FR22" s="294"/>
      <c r="FS22" s="365"/>
      <c r="FT22" s="365"/>
      <c r="FV22" s="77"/>
      <c r="FW22" s="77"/>
      <c r="FX22" s="366"/>
      <c r="FY22" s="52">
        <f>FM37*10</f>
        <v>4.5</v>
      </c>
      <c r="FZ22" s="49">
        <f>RANK(FY22,FY19:FY22)</f>
        <v>4</v>
      </c>
    </row>
    <row r="23" spans="2:183" ht="7.35" customHeight="1">
      <c r="B23" s="331">
        <v>3</v>
      </c>
      <c r="C23" s="332"/>
      <c r="D23" s="75"/>
      <c r="E23" s="75"/>
      <c r="F23" s="75"/>
      <c r="G23" s="75"/>
      <c r="H23" s="75"/>
      <c r="I23" s="76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9"/>
      <c r="U23" s="105"/>
      <c r="V23" s="111"/>
      <c r="W23" s="111"/>
      <c r="X23" s="111"/>
      <c r="Y23" s="111"/>
      <c r="Z23" s="111"/>
      <c r="AA23" s="111"/>
      <c r="AB23" s="111"/>
      <c r="AC23" s="111"/>
      <c r="AD23" s="111"/>
      <c r="AE23" s="106"/>
      <c r="AF23" s="373"/>
      <c r="AG23" s="374"/>
      <c r="AH23" s="374"/>
      <c r="AI23" s="374"/>
      <c r="AJ23" s="374"/>
      <c r="AK23" s="374"/>
      <c r="AL23" s="374"/>
      <c r="AM23" s="374"/>
      <c r="AN23" s="374"/>
      <c r="AO23" s="374"/>
      <c r="AP23" s="375"/>
      <c r="AQ23" s="89"/>
      <c r="AR23" s="104"/>
      <c r="AS23" s="104"/>
      <c r="AT23" s="104"/>
      <c r="AU23" s="104"/>
      <c r="AV23" s="104"/>
      <c r="AW23" s="104"/>
      <c r="AX23" s="104"/>
      <c r="AY23" s="104"/>
      <c r="AZ23" s="382" t="s">
        <v>148</v>
      </c>
      <c r="BA23" s="383"/>
      <c r="BB23" s="386"/>
      <c r="BC23" s="387"/>
      <c r="BD23" s="387"/>
      <c r="BE23" s="387"/>
      <c r="BF23" s="387"/>
      <c r="BG23" s="388"/>
      <c r="BH23" s="386"/>
      <c r="BI23" s="387"/>
      <c r="BJ23" s="387"/>
      <c r="BK23" s="387"/>
      <c r="BL23" s="387"/>
      <c r="BM23" s="388"/>
      <c r="BN23" s="386"/>
      <c r="BO23" s="387"/>
      <c r="BP23" s="387"/>
      <c r="BQ23" s="387"/>
      <c r="BR23" s="387"/>
      <c r="BS23" s="388"/>
      <c r="BT23" s="266">
        <f>FZ27</f>
        <v>2</v>
      </c>
      <c r="BU23" s="266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DE23" s="360">
        <v>3</v>
      </c>
      <c r="DF23" s="361"/>
      <c r="DG23" s="75"/>
      <c r="DH23" s="75"/>
      <c r="DI23" s="75"/>
      <c r="DJ23" s="75"/>
      <c r="DK23" s="75"/>
      <c r="DL23" s="76"/>
      <c r="DM23" s="111"/>
      <c r="DN23" s="111"/>
      <c r="DO23" s="111"/>
      <c r="DP23" s="111"/>
      <c r="DQ23" s="111"/>
      <c r="DR23" s="111"/>
      <c r="DS23" s="111"/>
      <c r="DT23" s="111"/>
      <c r="DU23" s="111"/>
      <c r="DV23" s="106"/>
      <c r="DW23" s="105"/>
      <c r="DX23" s="111"/>
      <c r="DY23" s="111"/>
      <c r="DZ23" s="111"/>
      <c r="EA23" s="111"/>
      <c r="EB23" s="111"/>
      <c r="EC23" s="111"/>
      <c r="ED23" s="111"/>
      <c r="EE23" s="111"/>
      <c r="EF23" s="106"/>
      <c r="EG23" s="373"/>
      <c r="EH23" s="374"/>
      <c r="EI23" s="374"/>
      <c r="EJ23" s="374"/>
      <c r="EK23" s="374"/>
      <c r="EL23" s="374"/>
      <c r="EM23" s="374"/>
      <c r="EN23" s="374"/>
      <c r="EO23" s="374"/>
      <c r="EP23" s="375"/>
      <c r="EQ23" s="89"/>
      <c r="ER23" s="104"/>
      <c r="ES23" s="104"/>
      <c r="ET23" s="104"/>
      <c r="EU23" s="104"/>
      <c r="EV23" s="104"/>
      <c r="EW23" s="104"/>
      <c r="EX23" s="104"/>
      <c r="EY23" s="104"/>
      <c r="EZ23" s="90"/>
      <c r="FA23" s="45">
        <f>COUNTIF(DM25,"=2")</f>
        <v>0</v>
      </c>
      <c r="FB23" s="46">
        <f>COUNTIF(DW25,"=2")</f>
        <v>0</v>
      </c>
      <c r="FC23" s="46">
        <f>COUNTIF(EQ25,"=2")</f>
        <v>1</v>
      </c>
      <c r="FD23" s="83"/>
      <c r="FE23" s="83"/>
      <c r="FF23" s="84"/>
      <c r="FG23" s="85"/>
      <c r="FH23" s="83"/>
      <c r="FI23" s="83"/>
      <c r="FJ23" s="83"/>
      <c r="FK23" s="83"/>
      <c r="FL23" s="84"/>
      <c r="FM23" s="47">
        <f>SUM(M24:N29)</f>
        <v>0</v>
      </c>
      <c r="FN23" s="47">
        <f>SUM(X24:Y29)</f>
        <v>23</v>
      </c>
      <c r="FO23" s="47">
        <f>SUM(AT24:AU29)</f>
        <v>30</v>
      </c>
      <c r="FP23" s="77"/>
      <c r="FQ23" s="77"/>
      <c r="FR23" s="77"/>
      <c r="FS23" s="365"/>
      <c r="FT23" s="365"/>
      <c r="FV23" s="77"/>
      <c r="FW23" s="77"/>
      <c r="FX23" s="77"/>
    </row>
    <row r="24" spans="2:183" ht="7.35" customHeight="1">
      <c r="B24" s="333"/>
      <c r="C24" s="334"/>
      <c r="D24" s="78"/>
      <c r="E24" s="78"/>
      <c r="F24" s="78"/>
      <c r="G24" s="78"/>
      <c r="H24" s="78"/>
      <c r="I24" s="79"/>
      <c r="J24" s="120"/>
      <c r="K24" s="120"/>
      <c r="L24" s="121"/>
      <c r="M24" s="399">
        <f>AL8</f>
        <v>0</v>
      </c>
      <c r="N24" s="399"/>
      <c r="O24" s="179"/>
      <c r="P24" s="399">
        <f>AI8</f>
        <v>0</v>
      </c>
      <c r="Q24" s="399"/>
      <c r="R24" s="119"/>
      <c r="S24" s="120"/>
      <c r="T24" s="122"/>
      <c r="U24" s="107"/>
      <c r="V24" s="102"/>
      <c r="W24" s="105"/>
      <c r="X24" s="258">
        <f>AL16</f>
        <v>11</v>
      </c>
      <c r="Y24" s="258"/>
      <c r="Z24" s="392" t="s">
        <v>24</v>
      </c>
      <c r="AA24" s="258">
        <f>AI16</f>
        <v>15</v>
      </c>
      <c r="AB24" s="258"/>
      <c r="AC24" s="106"/>
      <c r="AD24" s="102"/>
      <c r="AE24" s="103"/>
      <c r="AF24" s="376"/>
      <c r="AG24" s="377"/>
      <c r="AH24" s="377"/>
      <c r="AI24" s="377"/>
      <c r="AJ24" s="377"/>
      <c r="AK24" s="377"/>
      <c r="AL24" s="377"/>
      <c r="AM24" s="377"/>
      <c r="AN24" s="377"/>
      <c r="AO24" s="377"/>
      <c r="AP24" s="378"/>
      <c r="AQ24" s="82"/>
      <c r="AR24" s="80"/>
      <c r="AS24" s="89"/>
      <c r="AT24" s="251">
        <v>15</v>
      </c>
      <c r="AU24" s="251"/>
      <c r="AV24" s="392" t="s">
        <v>24</v>
      </c>
      <c r="AW24" s="251">
        <v>7</v>
      </c>
      <c r="AX24" s="251"/>
      <c r="AY24" s="90"/>
      <c r="AZ24" s="384"/>
      <c r="BA24" s="385"/>
      <c r="BB24" s="367"/>
      <c r="BC24" s="368"/>
      <c r="BD24" s="368"/>
      <c r="BE24" s="368"/>
      <c r="BF24" s="368"/>
      <c r="BG24" s="369"/>
      <c r="BH24" s="367"/>
      <c r="BI24" s="368"/>
      <c r="BJ24" s="368"/>
      <c r="BK24" s="368"/>
      <c r="BL24" s="368"/>
      <c r="BM24" s="369"/>
      <c r="BN24" s="367"/>
      <c r="BO24" s="389"/>
      <c r="BP24" s="389"/>
      <c r="BQ24" s="389"/>
      <c r="BR24" s="389"/>
      <c r="BS24" s="369"/>
      <c r="BT24" s="266"/>
      <c r="BU24" s="266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DE24" s="362"/>
      <c r="DF24" s="363"/>
      <c r="DG24" s="78"/>
      <c r="DH24" s="78"/>
      <c r="DI24" s="78"/>
      <c r="DJ24" s="78"/>
      <c r="DK24" s="78"/>
      <c r="DL24" s="79"/>
      <c r="DM24" s="102"/>
      <c r="DN24" s="102"/>
      <c r="DO24" s="105"/>
      <c r="DP24" s="258" t="b">
        <f>IF(M24&gt;P24,"1",IF(M24&lt;P24,"0"))</f>
        <v>0</v>
      </c>
      <c r="DQ24" s="258"/>
      <c r="DR24" s="258" t="b">
        <f>IF(M24&lt;P24,"1",IF(M24&gt;P24,"0"))</f>
        <v>0</v>
      </c>
      <c r="DS24" s="258"/>
      <c r="DT24" s="106"/>
      <c r="DU24" s="102"/>
      <c r="DV24" s="103"/>
      <c r="DW24" s="107"/>
      <c r="DX24" s="102"/>
      <c r="DY24" s="105"/>
      <c r="DZ24" s="258" t="str">
        <f>IF(X24&gt;AA24,"1",IF(X24&lt;AA24,"0"))</f>
        <v>0</v>
      </c>
      <c r="EA24" s="258"/>
      <c r="EB24" s="258" t="str">
        <f>IF(X24&lt;AA24,"1",IF(X24&gt;AA24,"0"))</f>
        <v>1</v>
      </c>
      <c r="EC24" s="258"/>
      <c r="ED24" s="106"/>
      <c r="EE24" s="102"/>
      <c r="EF24" s="103"/>
      <c r="EG24" s="376"/>
      <c r="EH24" s="377"/>
      <c r="EI24" s="377"/>
      <c r="EJ24" s="377"/>
      <c r="EK24" s="377"/>
      <c r="EL24" s="377"/>
      <c r="EM24" s="377"/>
      <c r="EN24" s="377"/>
      <c r="EO24" s="377"/>
      <c r="EP24" s="378"/>
      <c r="EQ24" s="82"/>
      <c r="ER24" s="80"/>
      <c r="ES24" s="89"/>
      <c r="ET24" s="258" t="str">
        <f>IF(AT24&gt;AW24,"1",IF(AT24&lt;AW24,"0"))</f>
        <v>1</v>
      </c>
      <c r="EU24" s="258"/>
      <c r="EV24" s="258" t="str">
        <f>IF(AT24&lt;AW24,"1",IF(AT24&gt;AW24,"0"))</f>
        <v>0</v>
      </c>
      <c r="EW24" s="258"/>
      <c r="EX24" s="90"/>
      <c r="EY24" s="80"/>
      <c r="EZ24" s="81"/>
      <c r="FA24" s="91"/>
      <c r="FB24" s="92"/>
      <c r="FC24" s="92"/>
      <c r="FD24" s="50">
        <f>COUNTIF(DU25,"=2")</f>
        <v>0</v>
      </c>
      <c r="FE24" s="50">
        <f>COUNTIF(EE25,"=2")</f>
        <v>1</v>
      </c>
      <c r="FF24" s="51">
        <f>COUNTIF(EY25,"=2")</f>
        <v>0</v>
      </c>
      <c r="FG24" s="91"/>
      <c r="FH24" s="92"/>
      <c r="FI24" s="92"/>
      <c r="FJ24" s="92"/>
      <c r="FK24" s="92"/>
      <c r="FL24" s="93"/>
      <c r="FM24" s="77"/>
      <c r="FN24" s="77"/>
      <c r="FO24" s="77"/>
      <c r="FP24" s="47">
        <f>SUM(P24:Q29)</f>
        <v>0</v>
      </c>
      <c r="FQ24" s="47">
        <f>SUM(AA24:AB29)</f>
        <v>30</v>
      </c>
      <c r="FR24" s="47">
        <f>SUM(AW24:AX29)</f>
        <v>10</v>
      </c>
      <c r="FS24" s="365"/>
      <c r="FT24" s="365"/>
      <c r="FV24" s="77"/>
      <c r="FW24" s="77"/>
      <c r="FX24" s="77"/>
    </row>
    <row r="25" spans="2:183" ht="7.35" customHeight="1">
      <c r="B25" s="333" t="s">
        <v>112</v>
      </c>
      <c r="C25" s="334"/>
      <c r="D25" s="334"/>
      <c r="E25" s="334"/>
      <c r="F25" s="334"/>
      <c r="G25" s="334"/>
      <c r="H25" s="334"/>
      <c r="I25" s="335"/>
      <c r="J25" s="399">
        <f>DM25</f>
        <v>0</v>
      </c>
      <c r="K25" s="395"/>
      <c r="L25" s="123"/>
      <c r="M25" s="399"/>
      <c r="N25" s="399"/>
      <c r="O25" s="179"/>
      <c r="P25" s="399"/>
      <c r="Q25" s="399"/>
      <c r="R25" s="122"/>
      <c r="S25" s="394">
        <f>DU25</f>
        <v>0</v>
      </c>
      <c r="T25" s="395"/>
      <c r="U25" s="252">
        <f>DW25</f>
        <v>0</v>
      </c>
      <c r="V25" s="253"/>
      <c r="W25" s="107"/>
      <c r="X25" s="258"/>
      <c r="Y25" s="258"/>
      <c r="Z25" s="392"/>
      <c r="AA25" s="258"/>
      <c r="AB25" s="258"/>
      <c r="AC25" s="103"/>
      <c r="AD25" s="252">
        <f>EE25</f>
        <v>2</v>
      </c>
      <c r="AE25" s="253"/>
      <c r="AF25" s="376"/>
      <c r="AG25" s="377"/>
      <c r="AH25" s="377"/>
      <c r="AI25" s="377"/>
      <c r="AJ25" s="377"/>
      <c r="AK25" s="377"/>
      <c r="AL25" s="377"/>
      <c r="AM25" s="377"/>
      <c r="AN25" s="377"/>
      <c r="AO25" s="377"/>
      <c r="AP25" s="378"/>
      <c r="AQ25" s="252">
        <f>EQ25</f>
        <v>2</v>
      </c>
      <c r="AR25" s="253"/>
      <c r="AS25" s="82"/>
      <c r="AT25" s="251"/>
      <c r="AU25" s="251"/>
      <c r="AV25" s="392"/>
      <c r="AW25" s="251"/>
      <c r="AX25" s="251"/>
      <c r="AY25" s="81"/>
      <c r="AZ25" s="252">
        <f>EY25</f>
        <v>0</v>
      </c>
      <c r="BA25" s="253"/>
      <c r="BB25" s="298">
        <f>FA25</f>
        <v>1</v>
      </c>
      <c r="BC25" s="295"/>
      <c r="BD25" s="393"/>
      <c r="BE25" s="393"/>
      <c r="BF25" s="295">
        <f>FE25</f>
        <v>1</v>
      </c>
      <c r="BG25" s="296"/>
      <c r="BH25" s="298">
        <f>FG25</f>
        <v>2</v>
      </c>
      <c r="BI25" s="295"/>
      <c r="BJ25" s="393"/>
      <c r="BK25" s="393"/>
      <c r="BL25" s="295">
        <f>FK25</f>
        <v>2</v>
      </c>
      <c r="BM25" s="296"/>
      <c r="BN25" s="297">
        <f>FM25</f>
        <v>53</v>
      </c>
      <c r="BO25" s="255"/>
      <c r="BP25" s="393"/>
      <c r="BQ25" s="393"/>
      <c r="BR25" s="255">
        <f>FQ25</f>
        <v>40</v>
      </c>
      <c r="BS25" s="256"/>
      <c r="BT25" s="266"/>
      <c r="BU25" s="266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DE25" s="301" t="str">
        <f>B25</f>
        <v>ＮＢヤング</v>
      </c>
      <c r="DF25" s="302"/>
      <c r="DG25" s="302"/>
      <c r="DH25" s="302"/>
      <c r="DI25" s="302"/>
      <c r="DJ25" s="302"/>
      <c r="DK25" s="302"/>
      <c r="DL25" s="303"/>
      <c r="DM25" s="258">
        <f>DP24+DP26+DP28</f>
        <v>0</v>
      </c>
      <c r="DN25" s="253"/>
      <c r="DO25" s="107"/>
      <c r="DP25" s="258"/>
      <c r="DQ25" s="258"/>
      <c r="DR25" s="258"/>
      <c r="DS25" s="258"/>
      <c r="DT25" s="103"/>
      <c r="DU25" s="252">
        <f>DR24+DR26+DR28</f>
        <v>0</v>
      </c>
      <c r="DV25" s="253"/>
      <c r="DW25" s="252">
        <f>DZ24+DZ26+DZ28</f>
        <v>0</v>
      </c>
      <c r="DX25" s="253"/>
      <c r="DY25" s="107"/>
      <c r="DZ25" s="258"/>
      <c r="EA25" s="258"/>
      <c r="EB25" s="258"/>
      <c r="EC25" s="258"/>
      <c r="ED25" s="103"/>
      <c r="EE25" s="252">
        <f>EB24+EB26+EB28</f>
        <v>2</v>
      </c>
      <c r="EF25" s="253"/>
      <c r="EG25" s="376"/>
      <c r="EH25" s="377"/>
      <c r="EI25" s="377"/>
      <c r="EJ25" s="377"/>
      <c r="EK25" s="377"/>
      <c r="EL25" s="377"/>
      <c r="EM25" s="377"/>
      <c r="EN25" s="377"/>
      <c r="EO25" s="377"/>
      <c r="EP25" s="378"/>
      <c r="EQ25" s="252">
        <f>ET24+ET26+ET28</f>
        <v>2</v>
      </c>
      <c r="ER25" s="253"/>
      <c r="ES25" s="82"/>
      <c r="ET25" s="258"/>
      <c r="EU25" s="258"/>
      <c r="EV25" s="258"/>
      <c r="EW25" s="258"/>
      <c r="EX25" s="81"/>
      <c r="EY25" s="252">
        <f>EV24+EV26+EV28</f>
        <v>0</v>
      </c>
      <c r="EZ25" s="253"/>
      <c r="FA25" s="298">
        <f>SUM(FA23:FC23)</f>
        <v>1</v>
      </c>
      <c r="FB25" s="295"/>
      <c r="FC25" s="393"/>
      <c r="FD25" s="393"/>
      <c r="FE25" s="295">
        <f>SUM(FD24:FF24)</f>
        <v>1</v>
      </c>
      <c r="FF25" s="296"/>
      <c r="FG25" s="298">
        <f>SUM(DM25,DW25,EQ25)</f>
        <v>2</v>
      </c>
      <c r="FH25" s="295"/>
      <c r="FI25" s="393"/>
      <c r="FJ25" s="393"/>
      <c r="FK25" s="295">
        <f>SUM(DU25,EE25,EY25)</f>
        <v>2</v>
      </c>
      <c r="FL25" s="296"/>
      <c r="FM25" s="297">
        <f>SUM(FM23:FO23)</f>
        <v>53</v>
      </c>
      <c r="FN25" s="255"/>
      <c r="FO25" s="393"/>
      <c r="FP25" s="393"/>
      <c r="FQ25" s="255">
        <f>SUM(FP24:FR24)</f>
        <v>40</v>
      </c>
      <c r="FR25" s="256"/>
      <c r="FS25" s="365"/>
      <c r="FT25" s="365"/>
      <c r="FV25" s="77"/>
      <c r="FW25" s="77"/>
      <c r="FX25" s="366" t="s">
        <v>4</v>
      </c>
      <c r="FY25" s="48">
        <f>SUM(FY7,FY13,FY19)</f>
        <v>1010.6382978723404</v>
      </c>
      <c r="FZ25" s="53">
        <f>RANK(FY25,FY25:FY28)</f>
        <v>3</v>
      </c>
      <c r="GA25" s="53" t="str">
        <f>DE9</f>
        <v>プレシャスＤ</v>
      </c>
    </row>
    <row r="26" spans="2:183" ht="7.35" customHeight="1">
      <c r="B26" s="333"/>
      <c r="C26" s="334"/>
      <c r="D26" s="334"/>
      <c r="E26" s="334"/>
      <c r="F26" s="334"/>
      <c r="G26" s="334"/>
      <c r="H26" s="334"/>
      <c r="I26" s="335"/>
      <c r="J26" s="399"/>
      <c r="K26" s="395"/>
      <c r="L26" s="123"/>
      <c r="M26" s="399">
        <f>AL10</f>
        <v>0</v>
      </c>
      <c r="N26" s="399"/>
      <c r="O26" s="179"/>
      <c r="P26" s="399">
        <f>AI10</f>
        <v>0</v>
      </c>
      <c r="Q26" s="399"/>
      <c r="R26" s="122"/>
      <c r="S26" s="394"/>
      <c r="T26" s="395"/>
      <c r="U26" s="252"/>
      <c r="V26" s="253"/>
      <c r="W26" s="107"/>
      <c r="X26" s="258">
        <f>AL18</f>
        <v>12</v>
      </c>
      <c r="Y26" s="258"/>
      <c r="Z26" s="392" t="s">
        <v>24</v>
      </c>
      <c r="AA26" s="258">
        <f>AI18</f>
        <v>15</v>
      </c>
      <c r="AB26" s="258"/>
      <c r="AC26" s="103"/>
      <c r="AD26" s="252"/>
      <c r="AE26" s="253"/>
      <c r="AF26" s="376"/>
      <c r="AG26" s="377"/>
      <c r="AH26" s="377"/>
      <c r="AI26" s="377"/>
      <c r="AJ26" s="377"/>
      <c r="AK26" s="377"/>
      <c r="AL26" s="377"/>
      <c r="AM26" s="377"/>
      <c r="AN26" s="377"/>
      <c r="AO26" s="377"/>
      <c r="AP26" s="378"/>
      <c r="AQ26" s="252"/>
      <c r="AR26" s="253"/>
      <c r="AS26" s="82"/>
      <c r="AT26" s="251">
        <v>15</v>
      </c>
      <c r="AU26" s="251"/>
      <c r="AV26" s="392" t="s">
        <v>24</v>
      </c>
      <c r="AW26" s="251">
        <v>3</v>
      </c>
      <c r="AX26" s="251"/>
      <c r="AY26" s="81"/>
      <c r="AZ26" s="252"/>
      <c r="BA26" s="253"/>
      <c r="BB26" s="298"/>
      <c r="BC26" s="295"/>
      <c r="BD26" s="393"/>
      <c r="BE26" s="393"/>
      <c r="BF26" s="295"/>
      <c r="BG26" s="296"/>
      <c r="BH26" s="298"/>
      <c r="BI26" s="295"/>
      <c r="BJ26" s="393"/>
      <c r="BK26" s="393"/>
      <c r="BL26" s="295"/>
      <c r="BM26" s="296"/>
      <c r="BN26" s="297"/>
      <c r="BO26" s="255"/>
      <c r="BP26" s="393"/>
      <c r="BQ26" s="393"/>
      <c r="BR26" s="255"/>
      <c r="BS26" s="256"/>
      <c r="BT26" s="266"/>
      <c r="BU26" s="266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DE26" s="301"/>
      <c r="DF26" s="302"/>
      <c r="DG26" s="302"/>
      <c r="DH26" s="302"/>
      <c r="DI26" s="302"/>
      <c r="DJ26" s="302"/>
      <c r="DK26" s="302"/>
      <c r="DL26" s="303"/>
      <c r="DM26" s="258"/>
      <c r="DN26" s="253"/>
      <c r="DO26" s="107"/>
      <c r="DP26" s="258" t="b">
        <f>IF(M26&gt;P26,"1",IF(M26&lt;P26,"0"))</f>
        <v>0</v>
      </c>
      <c r="DQ26" s="258"/>
      <c r="DR26" s="258" t="b">
        <f>IF(M26&lt;P26,"1",IF(M26&gt;P26,"0"))</f>
        <v>0</v>
      </c>
      <c r="DS26" s="258"/>
      <c r="DT26" s="103"/>
      <c r="DU26" s="252"/>
      <c r="DV26" s="253"/>
      <c r="DW26" s="252"/>
      <c r="DX26" s="253"/>
      <c r="DY26" s="107"/>
      <c r="DZ26" s="258" t="str">
        <f>IF(X26&gt;AA26,"1",IF(X26&lt;AA26,"0"))</f>
        <v>0</v>
      </c>
      <c r="EA26" s="258"/>
      <c r="EB26" s="258" t="str">
        <f>IF(X26&lt;AA26,"1",IF(X26&gt;AA26,"0"))</f>
        <v>1</v>
      </c>
      <c r="EC26" s="258"/>
      <c r="ED26" s="103"/>
      <c r="EE26" s="252"/>
      <c r="EF26" s="253"/>
      <c r="EG26" s="376"/>
      <c r="EH26" s="377"/>
      <c r="EI26" s="377"/>
      <c r="EJ26" s="377"/>
      <c r="EK26" s="377"/>
      <c r="EL26" s="377"/>
      <c r="EM26" s="377"/>
      <c r="EN26" s="377"/>
      <c r="EO26" s="377"/>
      <c r="EP26" s="378"/>
      <c r="EQ26" s="252"/>
      <c r="ER26" s="253"/>
      <c r="ES26" s="82"/>
      <c r="ET26" s="258" t="str">
        <f>IF(AT26&gt;AW26,"1",IF(AT26&lt;AW26,"0"))</f>
        <v>1</v>
      </c>
      <c r="EU26" s="258"/>
      <c r="EV26" s="258" t="str">
        <f>IF(AT26&lt;AW26,"1",IF(AT26&gt;AW26,"0"))</f>
        <v>0</v>
      </c>
      <c r="EW26" s="258"/>
      <c r="EX26" s="81"/>
      <c r="EY26" s="252"/>
      <c r="EZ26" s="253"/>
      <c r="FA26" s="298"/>
      <c r="FB26" s="295"/>
      <c r="FC26" s="393"/>
      <c r="FD26" s="393"/>
      <c r="FE26" s="295"/>
      <c r="FF26" s="296"/>
      <c r="FG26" s="298"/>
      <c r="FH26" s="295"/>
      <c r="FI26" s="393"/>
      <c r="FJ26" s="393"/>
      <c r="FK26" s="295"/>
      <c r="FL26" s="296"/>
      <c r="FM26" s="297"/>
      <c r="FN26" s="255"/>
      <c r="FO26" s="393"/>
      <c r="FP26" s="393"/>
      <c r="FQ26" s="255"/>
      <c r="FR26" s="256"/>
      <c r="FS26" s="365"/>
      <c r="FT26" s="365"/>
      <c r="FV26" s="77"/>
      <c r="FW26" s="77"/>
      <c r="FX26" s="366"/>
      <c r="FY26" s="48">
        <f>SUM(FY8,FY14,FY20)</f>
        <v>2713.953488372093</v>
      </c>
      <c r="FZ26" s="53">
        <f>RANK(FY26,FY25:FY28)</f>
        <v>1</v>
      </c>
      <c r="GA26" s="53" t="str">
        <f>DE17</f>
        <v>ラズルダズルＡ</v>
      </c>
    </row>
    <row r="27" spans="2:183" ht="7.35" customHeight="1">
      <c r="B27" s="333"/>
      <c r="C27" s="334"/>
      <c r="D27" s="334"/>
      <c r="E27" s="334"/>
      <c r="F27" s="334"/>
      <c r="G27" s="334"/>
      <c r="H27" s="334"/>
      <c r="I27" s="335"/>
      <c r="J27" s="399"/>
      <c r="K27" s="395"/>
      <c r="L27" s="123"/>
      <c r="M27" s="399"/>
      <c r="N27" s="399"/>
      <c r="O27" s="179"/>
      <c r="P27" s="399"/>
      <c r="Q27" s="399"/>
      <c r="R27" s="122"/>
      <c r="S27" s="394"/>
      <c r="T27" s="395"/>
      <c r="U27" s="252"/>
      <c r="V27" s="253"/>
      <c r="W27" s="107"/>
      <c r="X27" s="258"/>
      <c r="Y27" s="258"/>
      <c r="Z27" s="392"/>
      <c r="AA27" s="258"/>
      <c r="AB27" s="258"/>
      <c r="AC27" s="103"/>
      <c r="AD27" s="252"/>
      <c r="AE27" s="253"/>
      <c r="AF27" s="376"/>
      <c r="AG27" s="377"/>
      <c r="AH27" s="377"/>
      <c r="AI27" s="377"/>
      <c r="AJ27" s="377"/>
      <c r="AK27" s="377"/>
      <c r="AL27" s="377"/>
      <c r="AM27" s="377"/>
      <c r="AN27" s="377"/>
      <c r="AO27" s="377"/>
      <c r="AP27" s="378"/>
      <c r="AQ27" s="252"/>
      <c r="AR27" s="253"/>
      <c r="AS27" s="82"/>
      <c r="AT27" s="251"/>
      <c r="AU27" s="251"/>
      <c r="AV27" s="392"/>
      <c r="AW27" s="251"/>
      <c r="AX27" s="251"/>
      <c r="AY27" s="81"/>
      <c r="AZ27" s="252"/>
      <c r="BA27" s="253"/>
      <c r="BB27" s="367"/>
      <c r="BC27" s="368"/>
      <c r="BD27" s="368"/>
      <c r="BE27" s="368"/>
      <c r="BF27" s="368"/>
      <c r="BG27" s="369"/>
      <c r="BH27" s="367"/>
      <c r="BI27" s="368"/>
      <c r="BJ27" s="368"/>
      <c r="BK27" s="368"/>
      <c r="BL27" s="368"/>
      <c r="BM27" s="369"/>
      <c r="BN27" s="367"/>
      <c r="BO27" s="389"/>
      <c r="BP27" s="389"/>
      <c r="BQ27" s="389"/>
      <c r="BR27" s="389"/>
      <c r="BS27" s="369"/>
      <c r="BT27" s="266"/>
      <c r="BU27" s="266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DE27" s="301"/>
      <c r="DF27" s="302"/>
      <c r="DG27" s="302"/>
      <c r="DH27" s="302"/>
      <c r="DI27" s="302"/>
      <c r="DJ27" s="302"/>
      <c r="DK27" s="302"/>
      <c r="DL27" s="303"/>
      <c r="DM27" s="258"/>
      <c r="DN27" s="253"/>
      <c r="DO27" s="107"/>
      <c r="DP27" s="258"/>
      <c r="DQ27" s="258"/>
      <c r="DR27" s="258"/>
      <c r="DS27" s="258"/>
      <c r="DT27" s="103"/>
      <c r="DU27" s="252"/>
      <c r="DV27" s="253"/>
      <c r="DW27" s="252"/>
      <c r="DX27" s="253"/>
      <c r="DY27" s="107"/>
      <c r="DZ27" s="258"/>
      <c r="EA27" s="258"/>
      <c r="EB27" s="258"/>
      <c r="EC27" s="258"/>
      <c r="ED27" s="103"/>
      <c r="EE27" s="252"/>
      <c r="EF27" s="253"/>
      <c r="EG27" s="376"/>
      <c r="EH27" s="377"/>
      <c r="EI27" s="377"/>
      <c r="EJ27" s="377"/>
      <c r="EK27" s="377"/>
      <c r="EL27" s="377"/>
      <c r="EM27" s="377"/>
      <c r="EN27" s="377"/>
      <c r="EO27" s="377"/>
      <c r="EP27" s="378"/>
      <c r="EQ27" s="252"/>
      <c r="ER27" s="253"/>
      <c r="ES27" s="82"/>
      <c r="ET27" s="258"/>
      <c r="EU27" s="258"/>
      <c r="EV27" s="258"/>
      <c r="EW27" s="258"/>
      <c r="EX27" s="81"/>
      <c r="EY27" s="252"/>
      <c r="EZ27" s="253"/>
      <c r="FA27" s="91"/>
      <c r="FB27" s="92"/>
      <c r="FC27" s="92"/>
      <c r="FD27" s="92"/>
      <c r="FE27" s="92"/>
      <c r="FF27" s="93"/>
      <c r="FG27" s="91"/>
      <c r="FH27" s="92"/>
      <c r="FI27" s="92"/>
      <c r="FJ27" s="92"/>
      <c r="FK27" s="92"/>
      <c r="FL27" s="93"/>
      <c r="FM27" s="77"/>
      <c r="FN27" s="77"/>
      <c r="FO27" s="77"/>
      <c r="FP27" s="77"/>
      <c r="FQ27" s="77"/>
      <c r="FR27" s="77"/>
      <c r="FS27" s="365"/>
      <c r="FT27" s="365"/>
      <c r="FV27" s="77"/>
      <c r="FW27" s="77"/>
      <c r="FX27" s="366"/>
      <c r="FY27" s="48">
        <f>SUM(FY9,FY15,FY21)</f>
        <v>1013.25</v>
      </c>
      <c r="FZ27" s="53">
        <f>RANK(FY27,FY25:FY28)</f>
        <v>2</v>
      </c>
      <c r="GA27" s="53" t="str">
        <f>DE25</f>
        <v>ＮＢヤング</v>
      </c>
    </row>
    <row r="28" spans="2:183" ht="7.35" customHeight="1">
      <c r="B28" s="333"/>
      <c r="C28" s="334"/>
      <c r="D28" s="334"/>
      <c r="E28" s="334"/>
      <c r="F28" s="334"/>
      <c r="G28" s="334"/>
      <c r="H28" s="334"/>
      <c r="I28" s="335"/>
      <c r="J28" s="399"/>
      <c r="K28" s="395"/>
      <c r="L28" s="123"/>
      <c r="M28" s="399">
        <f>AL12</f>
        <v>0</v>
      </c>
      <c r="N28" s="399"/>
      <c r="O28" s="179"/>
      <c r="P28" s="399">
        <f>AI12</f>
        <v>0</v>
      </c>
      <c r="Q28" s="399"/>
      <c r="R28" s="122"/>
      <c r="S28" s="394"/>
      <c r="T28" s="395"/>
      <c r="U28" s="252"/>
      <c r="V28" s="253"/>
      <c r="W28" s="107"/>
      <c r="X28" s="258">
        <f>AL20</f>
        <v>0</v>
      </c>
      <c r="Y28" s="258"/>
      <c r="Z28" s="392" t="s">
        <v>24</v>
      </c>
      <c r="AA28" s="258">
        <f>AI20</f>
        <v>0</v>
      </c>
      <c r="AB28" s="258"/>
      <c r="AC28" s="103"/>
      <c r="AD28" s="252"/>
      <c r="AE28" s="253"/>
      <c r="AF28" s="376"/>
      <c r="AG28" s="377"/>
      <c r="AH28" s="377"/>
      <c r="AI28" s="377"/>
      <c r="AJ28" s="377"/>
      <c r="AK28" s="377"/>
      <c r="AL28" s="377"/>
      <c r="AM28" s="377"/>
      <c r="AN28" s="377"/>
      <c r="AO28" s="377"/>
      <c r="AP28" s="378"/>
      <c r="AQ28" s="252"/>
      <c r="AR28" s="253"/>
      <c r="AS28" s="82"/>
      <c r="AT28" s="251"/>
      <c r="AU28" s="251"/>
      <c r="AV28" s="392" t="s">
        <v>24</v>
      </c>
      <c r="AW28" s="251"/>
      <c r="AX28" s="251"/>
      <c r="AY28" s="81"/>
      <c r="AZ28" s="252"/>
      <c r="BA28" s="253"/>
      <c r="BB28" s="396"/>
      <c r="BC28" s="397"/>
      <c r="BD28" s="397"/>
      <c r="BE28" s="397"/>
      <c r="BF28" s="397"/>
      <c r="BG28" s="398"/>
      <c r="BH28" s="396"/>
      <c r="BI28" s="397"/>
      <c r="BJ28" s="397"/>
      <c r="BK28" s="397"/>
      <c r="BL28" s="397"/>
      <c r="BM28" s="398"/>
      <c r="BN28" s="396"/>
      <c r="BO28" s="397"/>
      <c r="BP28" s="397"/>
      <c r="BQ28" s="397"/>
      <c r="BR28" s="397"/>
      <c r="BS28" s="398"/>
      <c r="BT28" s="266"/>
      <c r="BU28" s="266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DE28" s="301"/>
      <c r="DF28" s="302"/>
      <c r="DG28" s="302"/>
      <c r="DH28" s="302"/>
      <c r="DI28" s="302"/>
      <c r="DJ28" s="302"/>
      <c r="DK28" s="302"/>
      <c r="DL28" s="303"/>
      <c r="DM28" s="258"/>
      <c r="DN28" s="253"/>
      <c r="DO28" s="107"/>
      <c r="DP28" s="258" t="b">
        <f>IF(M28&gt;P28,"1",IF(M28&lt;P28,"0"))</f>
        <v>0</v>
      </c>
      <c r="DQ28" s="258"/>
      <c r="DR28" s="258" t="b">
        <f>IF(M28&lt;P28,"1",IF(M28&gt;P28,"0"))</f>
        <v>0</v>
      </c>
      <c r="DS28" s="258"/>
      <c r="DT28" s="103"/>
      <c r="DU28" s="252"/>
      <c r="DV28" s="253"/>
      <c r="DW28" s="252"/>
      <c r="DX28" s="253"/>
      <c r="DY28" s="107"/>
      <c r="DZ28" s="258" t="b">
        <f>IF(X28&gt;AA28,"1",IF(X28&lt;AA28,"0"))</f>
        <v>0</v>
      </c>
      <c r="EA28" s="258"/>
      <c r="EB28" s="258" t="b">
        <f>IF(X28&lt;AA28,"1",IF(X28&gt;AA28,"0"))</f>
        <v>0</v>
      </c>
      <c r="EC28" s="258"/>
      <c r="ED28" s="103"/>
      <c r="EE28" s="252"/>
      <c r="EF28" s="253"/>
      <c r="EG28" s="376"/>
      <c r="EH28" s="377"/>
      <c r="EI28" s="377"/>
      <c r="EJ28" s="377"/>
      <c r="EK28" s="377"/>
      <c r="EL28" s="377"/>
      <c r="EM28" s="377"/>
      <c r="EN28" s="377"/>
      <c r="EO28" s="377"/>
      <c r="EP28" s="378"/>
      <c r="EQ28" s="252"/>
      <c r="ER28" s="253"/>
      <c r="ES28" s="82"/>
      <c r="ET28" s="258" t="b">
        <f>IF(AT28&gt;AW28,"1",IF(AT28&lt;AW28,"0"))</f>
        <v>0</v>
      </c>
      <c r="EU28" s="258"/>
      <c r="EV28" s="258" t="b">
        <f>IF(AT28&lt;AW28,"1",IF(AT28&gt;AW28,"0"))</f>
        <v>0</v>
      </c>
      <c r="EW28" s="258"/>
      <c r="EX28" s="81"/>
      <c r="EY28" s="252"/>
      <c r="EZ28" s="253"/>
      <c r="FA28" s="91"/>
      <c r="FB28" s="92"/>
      <c r="FC28" s="92"/>
      <c r="FD28" s="92"/>
      <c r="FE28" s="92"/>
      <c r="FF28" s="93"/>
      <c r="FG28" s="91"/>
      <c r="FH28" s="92"/>
      <c r="FI28" s="92"/>
      <c r="FJ28" s="92"/>
      <c r="FK28" s="92"/>
      <c r="FL28" s="93"/>
      <c r="FM28" s="77"/>
      <c r="FN28" s="77"/>
      <c r="FO28" s="77"/>
      <c r="FP28" s="77"/>
      <c r="FQ28" s="77"/>
      <c r="FR28" s="77"/>
      <c r="FS28" s="365"/>
      <c r="FT28" s="365"/>
      <c r="FV28" s="77"/>
      <c r="FW28" s="77"/>
      <c r="FX28" s="366"/>
      <c r="FY28" s="48">
        <f>SUM(FY10,FY16,FY22)</f>
        <v>-395.5</v>
      </c>
      <c r="FZ28" s="53">
        <f>RANK(FY28,FY25:FY28)</f>
        <v>4</v>
      </c>
      <c r="GA28" s="53" t="str">
        <f>DE33</f>
        <v>ＫＯＧ-Ｏ</v>
      </c>
    </row>
    <row r="29" spans="2:183" ht="7.35" customHeight="1">
      <c r="B29" s="94"/>
      <c r="C29" s="78"/>
      <c r="D29" s="78"/>
      <c r="E29" s="78"/>
      <c r="F29" s="78"/>
      <c r="G29" s="78"/>
      <c r="H29" s="78"/>
      <c r="I29" s="79"/>
      <c r="J29" s="120"/>
      <c r="K29" s="120"/>
      <c r="L29" s="124"/>
      <c r="M29" s="399"/>
      <c r="N29" s="399"/>
      <c r="O29" s="179"/>
      <c r="P29" s="399"/>
      <c r="Q29" s="399"/>
      <c r="R29" s="125"/>
      <c r="S29" s="120"/>
      <c r="T29" s="122"/>
      <c r="U29" s="107"/>
      <c r="V29" s="102"/>
      <c r="W29" s="108"/>
      <c r="X29" s="258"/>
      <c r="Y29" s="258"/>
      <c r="Z29" s="392"/>
      <c r="AA29" s="258"/>
      <c r="AB29" s="258"/>
      <c r="AC29" s="109"/>
      <c r="AD29" s="102"/>
      <c r="AE29" s="103"/>
      <c r="AF29" s="376"/>
      <c r="AG29" s="377"/>
      <c r="AH29" s="377"/>
      <c r="AI29" s="377"/>
      <c r="AJ29" s="377"/>
      <c r="AK29" s="377"/>
      <c r="AL29" s="377"/>
      <c r="AM29" s="377"/>
      <c r="AN29" s="377"/>
      <c r="AO29" s="377"/>
      <c r="AP29" s="378"/>
      <c r="AQ29" s="82"/>
      <c r="AR29" s="80"/>
      <c r="AS29" s="95"/>
      <c r="AT29" s="251"/>
      <c r="AU29" s="251"/>
      <c r="AV29" s="392"/>
      <c r="AW29" s="251"/>
      <c r="AX29" s="251"/>
      <c r="AY29" s="96"/>
      <c r="AZ29" s="80"/>
      <c r="BA29" s="81"/>
      <c r="BB29" s="271"/>
      <c r="BC29" s="272"/>
      <c r="BD29" s="272"/>
      <c r="BE29" s="272"/>
      <c r="BF29" s="272"/>
      <c r="BG29" s="273"/>
      <c r="BH29" s="277">
        <f>FG29</f>
        <v>1</v>
      </c>
      <c r="BI29" s="278"/>
      <c r="BJ29" s="278"/>
      <c r="BK29" s="278"/>
      <c r="BL29" s="278"/>
      <c r="BM29" s="279"/>
      <c r="BN29" s="289">
        <f>FM29</f>
        <v>1.325</v>
      </c>
      <c r="BO29" s="272"/>
      <c r="BP29" s="272"/>
      <c r="BQ29" s="272"/>
      <c r="BR29" s="272"/>
      <c r="BS29" s="273"/>
      <c r="BT29" s="266"/>
      <c r="BU29" s="266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DE29" s="94"/>
      <c r="DF29" s="78"/>
      <c r="DG29" s="78"/>
      <c r="DH29" s="78"/>
      <c r="DI29" s="78"/>
      <c r="DJ29" s="78"/>
      <c r="DK29" s="78"/>
      <c r="DL29" s="79"/>
      <c r="DM29" s="102"/>
      <c r="DN29" s="102"/>
      <c r="DO29" s="108"/>
      <c r="DP29" s="258"/>
      <c r="DQ29" s="258"/>
      <c r="DR29" s="258"/>
      <c r="DS29" s="258"/>
      <c r="DT29" s="109"/>
      <c r="DU29" s="102"/>
      <c r="DV29" s="103"/>
      <c r="DW29" s="107"/>
      <c r="DX29" s="102"/>
      <c r="DY29" s="108"/>
      <c r="DZ29" s="258"/>
      <c r="EA29" s="258"/>
      <c r="EB29" s="258"/>
      <c r="EC29" s="258"/>
      <c r="ED29" s="109"/>
      <c r="EE29" s="102"/>
      <c r="EF29" s="103"/>
      <c r="EG29" s="376"/>
      <c r="EH29" s="377"/>
      <c r="EI29" s="377"/>
      <c r="EJ29" s="377"/>
      <c r="EK29" s="377"/>
      <c r="EL29" s="377"/>
      <c r="EM29" s="377"/>
      <c r="EN29" s="377"/>
      <c r="EO29" s="377"/>
      <c r="EP29" s="378"/>
      <c r="EQ29" s="82"/>
      <c r="ER29" s="80"/>
      <c r="ES29" s="95"/>
      <c r="ET29" s="258"/>
      <c r="EU29" s="258"/>
      <c r="EV29" s="258"/>
      <c r="EW29" s="258"/>
      <c r="EX29" s="96"/>
      <c r="EY29" s="80"/>
      <c r="EZ29" s="81"/>
      <c r="FA29" s="271">
        <f>IF(FE25=0,FA25,FA25/FE25)</f>
        <v>1</v>
      </c>
      <c r="FB29" s="284"/>
      <c r="FC29" s="284"/>
      <c r="FD29" s="284"/>
      <c r="FE29" s="284"/>
      <c r="FF29" s="285"/>
      <c r="FG29" s="271">
        <f>GB15</f>
        <v>1</v>
      </c>
      <c r="FH29" s="284"/>
      <c r="FI29" s="284"/>
      <c r="FJ29" s="284"/>
      <c r="FK29" s="284"/>
      <c r="FL29" s="285"/>
      <c r="FM29" s="289">
        <f>FM25/FQ25</f>
        <v>1.325</v>
      </c>
      <c r="FN29" s="290"/>
      <c r="FO29" s="290"/>
      <c r="FP29" s="290"/>
      <c r="FQ29" s="290"/>
      <c r="FR29" s="291"/>
      <c r="FS29" s="365"/>
      <c r="FT29" s="365"/>
      <c r="FV29" s="77"/>
      <c r="FW29" s="77"/>
      <c r="FX29" s="77"/>
    </row>
    <row r="30" spans="2:183" ht="7.35" customHeight="1">
      <c r="B30" s="98"/>
      <c r="C30" s="99"/>
      <c r="D30" s="99"/>
      <c r="E30" s="99"/>
      <c r="F30" s="99"/>
      <c r="G30" s="99"/>
      <c r="H30" s="99"/>
      <c r="I30" s="100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5"/>
      <c r="U30" s="108"/>
      <c r="V30" s="110"/>
      <c r="W30" s="110"/>
      <c r="X30" s="110"/>
      <c r="Y30" s="110"/>
      <c r="Z30" s="110"/>
      <c r="AA30" s="110"/>
      <c r="AB30" s="110"/>
      <c r="AC30" s="110"/>
      <c r="AD30" s="110"/>
      <c r="AE30" s="109"/>
      <c r="AF30" s="379"/>
      <c r="AG30" s="380"/>
      <c r="AH30" s="380"/>
      <c r="AI30" s="380"/>
      <c r="AJ30" s="380"/>
      <c r="AK30" s="380"/>
      <c r="AL30" s="380"/>
      <c r="AM30" s="380"/>
      <c r="AN30" s="380"/>
      <c r="AO30" s="380"/>
      <c r="AP30" s="381"/>
      <c r="AQ30" s="95"/>
      <c r="AR30" s="101"/>
      <c r="AS30" s="101"/>
      <c r="AT30" s="101"/>
      <c r="AU30" s="101"/>
      <c r="AV30" s="101"/>
      <c r="AW30" s="101"/>
      <c r="AX30" s="101"/>
      <c r="AY30" s="101"/>
      <c r="AZ30" s="101"/>
      <c r="BA30" s="96"/>
      <c r="BB30" s="274"/>
      <c r="BC30" s="275"/>
      <c r="BD30" s="275"/>
      <c r="BE30" s="275"/>
      <c r="BF30" s="275"/>
      <c r="BG30" s="276"/>
      <c r="BH30" s="280"/>
      <c r="BI30" s="281"/>
      <c r="BJ30" s="281"/>
      <c r="BK30" s="281"/>
      <c r="BL30" s="281"/>
      <c r="BM30" s="282"/>
      <c r="BN30" s="274"/>
      <c r="BO30" s="275"/>
      <c r="BP30" s="275"/>
      <c r="BQ30" s="275"/>
      <c r="BR30" s="275"/>
      <c r="BS30" s="276"/>
      <c r="BT30" s="266"/>
      <c r="BU30" s="266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DE30" s="98"/>
      <c r="DF30" s="99"/>
      <c r="DG30" s="99"/>
      <c r="DH30" s="99"/>
      <c r="DI30" s="99"/>
      <c r="DJ30" s="99"/>
      <c r="DK30" s="99"/>
      <c r="DL30" s="100"/>
      <c r="DM30" s="110"/>
      <c r="DN30" s="110"/>
      <c r="DO30" s="110"/>
      <c r="DP30" s="110"/>
      <c r="DQ30" s="110"/>
      <c r="DR30" s="110"/>
      <c r="DS30" s="110"/>
      <c r="DT30" s="110"/>
      <c r="DU30" s="110"/>
      <c r="DV30" s="109"/>
      <c r="DW30" s="108"/>
      <c r="DX30" s="110"/>
      <c r="DY30" s="110"/>
      <c r="DZ30" s="110"/>
      <c r="EA30" s="110"/>
      <c r="EB30" s="110"/>
      <c r="EC30" s="110"/>
      <c r="ED30" s="110"/>
      <c r="EE30" s="110"/>
      <c r="EF30" s="109"/>
      <c r="EG30" s="379"/>
      <c r="EH30" s="380"/>
      <c r="EI30" s="380"/>
      <c r="EJ30" s="380"/>
      <c r="EK30" s="380"/>
      <c r="EL30" s="380"/>
      <c r="EM30" s="380"/>
      <c r="EN30" s="380"/>
      <c r="EO30" s="380"/>
      <c r="EP30" s="381"/>
      <c r="EQ30" s="95"/>
      <c r="ER30" s="101"/>
      <c r="ES30" s="101"/>
      <c r="ET30" s="101"/>
      <c r="EU30" s="101"/>
      <c r="EV30" s="101"/>
      <c r="EW30" s="101"/>
      <c r="EX30" s="101"/>
      <c r="EY30" s="101"/>
      <c r="EZ30" s="96"/>
      <c r="FA30" s="286"/>
      <c r="FB30" s="287"/>
      <c r="FC30" s="287"/>
      <c r="FD30" s="287"/>
      <c r="FE30" s="287"/>
      <c r="FF30" s="288"/>
      <c r="FG30" s="286"/>
      <c r="FH30" s="287"/>
      <c r="FI30" s="287"/>
      <c r="FJ30" s="287"/>
      <c r="FK30" s="287"/>
      <c r="FL30" s="288"/>
      <c r="FM30" s="292"/>
      <c r="FN30" s="293"/>
      <c r="FO30" s="293"/>
      <c r="FP30" s="293"/>
      <c r="FQ30" s="293"/>
      <c r="FR30" s="294"/>
      <c r="FS30" s="365"/>
      <c r="FT30" s="365"/>
      <c r="FV30" s="77"/>
      <c r="FW30" s="77"/>
      <c r="FX30" s="77"/>
    </row>
    <row r="31" spans="2:183" ht="7.35" customHeight="1">
      <c r="B31" s="331">
        <v>4</v>
      </c>
      <c r="C31" s="332"/>
      <c r="D31" s="75"/>
      <c r="E31" s="75"/>
      <c r="F31" s="75"/>
      <c r="G31" s="75"/>
      <c r="H31" s="75"/>
      <c r="I31" s="76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06"/>
      <c r="U31" s="121"/>
      <c r="V31" s="118"/>
      <c r="W31" s="118"/>
      <c r="X31" s="118"/>
      <c r="Y31" s="118"/>
      <c r="Z31" s="118"/>
      <c r="AA31" s="118"/>
      <c r="AB31" s="118"/>
      <c r="AC31" s="118"/>
      <c r="AD31" s="118"/>
      <c r="AE31" s="119"/>
      <c r="AF31" s="105"/>
      <c r="AG31" s="111"/>
      <c r="AH31" s="111"/>
      <c r="AI31" s="111"/>
      <c r="AJ31" s="111"/>
      <c r="AK31" s="111"/>
      <c r="AL31" s="111"/>
      <c r="AM31" s="111"/>
      <c r="AN31" s="111"/>
      <c r="AO31" s="111"/>
      <c r="AP31" s="106"/>
      <c r="AQ31" s="373"/>
      <c r="AR31" s="374"/>
      <c r="AS31" s="374"/>
      <c r="AT31" s="374"/>
      <c r="AU31" s="374"/>
      <c r="AV31" s="374"/>
      <c r="AW31" s="374"/>
      <c r="AX31" s="374"/>
      <c r="AY31" s="374"/>
      <c r="AZ31" s="374"/>
      <c r="BA31" s="375"/>
      <c r="BB31" s="386"/>
      <c r="BC31" s="387"/>
      <c r="BD31" s="387"/>
      <c r="BE31" s="387"/>
      <c r="BF31" s="387"/>
      <c r="BG31" s="388"/>
      <c r="BH31" s="386"/>
      <c r="BI31" s="387"/>
      <c r="BJ31" s="387"/>
      <c r="BK31" s="387"/>
      <c r="BL31" s="387"/>
      <c r="BM31" s="388"/>
      <c r="BN31" s="386"/>
      <c r="BO31" s="387"/>
      <c r="BP31" s="387"/>
      <c r="BQ31" s="387"/>
      <c r="BR31" s="387"/>
      <c r="BS31" s="388"/>
      <c r="BT31" s="266">
        <f>FZ28</f>
        <v>4</v>
      </c>
      <c r="BU31" s="266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DE31" s="360">
        <v>4</v>
      </c>
      <c r="DF31" s="361"/>
      <c r="DG31" s="75"/>
      <c r="DH31" s="75"/>
      <c r="DI31" s="75"/>
      <c r="DJ31" s="75"/>
      <c r="DK31" s="75"/>
      <c r="DL31" s="76"/>
      <c r="DM31" s="111"/>
      <c r="DN31" s="111"/>
      <c r="DO31" s="111"/>
      <c r="DP31" s="111"/>
      <c r="DQ31" s="111"/>
      <c r="DR31" s="111"/>
      <c r="DS31" s="111"/>
      <c r="DT31" s="111"/>
      <c r="DU31" s="111"/>
      <c r="DV31" s="106"/>
      <c r="DW31" s="105"/>
      <c r="DX31" s="111"/>
      <c r="DY31" s="111"/>
      <c r="DZ31" s="111"/>
      <c r="EA31" s="111"/>
      <c r="EB31" s="111"/>
      <c r="EC31" s="111"/>
      <c r="ED31" s="111"/>
      <c r="EE31" s="111"/>
      <c r="EF31" s="106"/>
      <c r="EG31" s="105"/>
      <c r="EH31" s="111"/>
      <c r="EI31" s="111"/>
      <c r="EJ31" s="111"/>
      <c r="EK31" s="111"/>
      <c r="EL31" s="111"/>
      <c r="EM31" s="111"/>
      <c r="EN31" s="111"/>
      <c r="EO31" s="111"/>
      <c r="EP31" s="106"/>
      <c r="EQ31" s="373"/>
      <c r="ER31" s="374"/>
      <c r="ES31" s="374"/>
      <c r="ET31" s="374"/>
      <c r="EU31" s="374"/>
      <c r="EV31" s="374"/>
      <c r="EW31" s="374"/>
      <c r="EX31" s="374"/>
      <c r="EY31" s="374"/>
      <c r="EZ31" s="375"/>
      <c r="FA31" s="45">
        <f>COUNTIF(DM33,"=2")</f>
        <v>0</v>
      </c>
      <c r="FB31" s="46">
        <f>COUNTIF(DW33,"=2")</f>
        <v>0</v>
      </c>
      <c r="FC31" s="46">
        <f>COUNTIF(EG33,"=2")</f>
        <v>0</v>
      </c>
      <c r="FD31" s="83"/>
      <c r="FE31" s="83"/>
      <c r="FF31" s="84"/>
      <c r="FG31" s="85"/>
      <c r="FH31" s="83"/>
      <c r="FI31" s="83"/>
      <c r="FJ31" s="83"/>
      <c r="FK31" s="83"/>
      <c r="FL31" s="84"/>
      <c r="FM31" s="47">
        <f>SUM(M32:N37)</f>
        <v>17</v>
      </c>
      <c r="FN31" s="47">
        <f>SUM(X32:Y37)</f>
        <v>0</v>
      </c>
      <c r="FO31" s="47">
        <f>SUM(AI32:AJ37)</f>
        <v>10</v>
      </c>
      <c r="FP31" s="77"/>
      <c r="FQ31" s="77"/>
      <c r="FR31" s="77"/>
      <c r="FS31" s="365"/>
      <c r="FT31" s="365"/>
      <c r="FV31" s="77"/>
      <c r="FW31" s="77"/>
      <c r="FX31" s="77"/>
    </row>
    <row r="32" spans="2:183" ht="7.35" customHeight="1">
      <c r="B32" s="333"/>
      <c r="C32" s="334"/>
      <c r="D32" s="78"/>
      <c r="E32" s="78"/>
      <c r="F32" s="78"/>
      <c r="G32" s="78"/>
      <c r="H32" s="78"/>
      <c r="I32" s="79"/>
      <c r="J32" s="102"/>
      <c r="K32" s="102"/>
      <c r="L32" s="105"/>
      <c r="M32" s="258">
        <f>AW8</f>
        <v>10</v>
      </c>
      <c r="N32" s="258"/>
      <c r="O32" s="392" t="s">
        <v>24</v>
      </c>
      <c r="P32" s="258">
        <f>AT8</f>
        <v>15</v>
      </c>
      <c r="Q32" s="258"/>
      <c r="R32" s="106"/>
      <c r="S32" s="102"/>
      <c r="T32" s="103"/>
      <c r="U32" s="123"/>
      <c r="V32" s="120"/>
      <c r="W32" s="121"/>
      <c r="X32" s="399">
        <f>AW16</f>
        <v>0</v>
      </c>
      <c r="Y32" s="399"/>
      <c r="Z32" s="179"/>
      <c r="AA32" s="399">
        <f>AT16</f>
        <v>0</v>
      </c>
      <c r="AB32" s="399"/>
      <c r="AC32" s="119"/>
      <c r="AD32" s="120"/>
      <c r="AE32" s="122"/>
      <c r="AF32" s="107"/>
      <c r="AG32" s="102"/>
      <c r="AH32" s="105"/>
      <c r="AI32" s="258">
        <f>AW24</f>
        <v>7</v>
      </c>
      <c r="AJ32" s="258"/>
      <c r="AK32" s="392" t="s">
        <v>24</v>
      </c>
      <c r="AL32" s="258">
        <f>AT24</f>
        <v>15</v>
      </c>
      <c r="AM32" s="258"/>
      <c r="AN32" s="106"/>
      <c r="AO32" s="102"/>
      <c r="AP32" s="103"/>
      <c r="AQ32" s="376"/>
      <c r="AR32" s="377"/>
      <c r="AS32" s="377"/>
      <c r="AT32" s="377"/>
      <c r="AU32" s="377"/>
      <c r="AV32" s="377"/>
      <c r="AW32" s="377"/>
      <c r="AX32" s="377"/>
      <c r="AY32" s="377"/>
      <c r="AZ32" s="377"/>
      <c r="BA32" s="378"/>
      <c r="BB32" s="367"/>
      <c r="BC32" s="368"/>
      <c r="BD32" s="368"/>
      <c r="BE32" s="368"/>
      <c r="BF32" s="368"/>
      <c r="BG32" s="369"/>
      <c r="BH32" s="367"/>
      <c r="BI32" s="368"/>
      <c r="BJ32" s="368"/>
      <c r="BK32" s="368"/>
      <c r="BL32" s="368"/>
      <c r="BM32" s="369"/>
      <c r="BN32" s="367"/>
      <c r="BO32" s="389"/>
      <c r="BP32" s="389"/>
      <c r="BQ32" s="389"/>
      <c r="BR32" s="389"/>
      <c r="BS32" s="369"/>
      <c r="BT32" s="266"/>
      <c r="BU32" s="266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DE32" s="362"/>
      <c r="DF32" s="363"/>
      <c r="DG32" s="78"/>
      <c r="DH32" s="78"/>
      <c r="DI32" s="78"/>
      <c r="DJ32" s="78"/>
      <c r="DK32" s="78"/>
      <c r="DL32" s="79"/>
      <c r="DM32" s="102"/>
      <c r="DN32" s="102"/>
      <c r="DO32" s="105"/>
      <c r="DP32" s="258" t="str">
        <f>IF(M32&gt;P32,"1",IF(M32&lt;P32,"0"))</f>
        <v>0</v>
      </c>
      <c r="DQ32" s="258"/>
      <c r="DR32" s="258" t="str">
        <f>IF(M32&lt;P32,"1",IF(M32&gt;P32,"0"))</f>
        <v>1</v>
      </c>
      <c r="DS32" s="258"/>
      <c r="DT32" s="106"/>
      <c r="DU32" s="102"/>
      <c r="DV32" s="103"/>
      <c r="DW32" s="107"/>
      <c r="DX32" s="102"/>
      <c r="DY32" s="105"/>
      <c r="DZ32" s="258" t="b">
        <f>IF(X32&gt;AA32,"1",IF(X32&lt;AA32,"0"))</f>
        <v>0</v>
      </c>
      <c r="EA32" s="258"/>
      <c r="EB32" s="258" t="b">
        <f>IF(X32&lt;AA32,"1",IF(X32&gt;AA32,"0"))</f>
        <v>0</v>
      </c>
      <c r="EC32" s="258"/>
      <c r="ED32" s="106"/>
      <c r="EE32" s="102"/>
      <c r="EF32" s="103"/>
      <c r="EG32" s="107"/>
      <c r="EH32" s="102"/>
      <c r="EI32" s="105"/>
      <c r="EJ32" s="258" t="str">
        <f>IF(AI32&gt;AL32,"1",IF(AI32&lt;AL32,"0"))</f>
        <v>0</v>
      </c>
      <c r="EK32" s="258"/>
      <c r="EL32" s="258" t="str">
        <f>IF(AI32&lt;AL32,"1",IF(AI32&gt;AL32,"0"))</f>
        <v>1</v>
      </c>
      <c r="EM32" s="258"/>
      <c r="EN32" s="106"/>
      <c r="EO32" s="102"/>
      <c r="EP32" s="103"/>
      <c r="EQ32" s="376"/>
      <c r="ER32" s="377"/>
      <c r="ES32" s="377"/>
      <c r="ET32" s="377"/>
      <c r="EU32" s="377"/>
      <c r="EV32" s="377"/>
      <c r="EW32" s="377"/>
      <c r="EX32" s="377"/>
      <c r="EY32" s="377"/>
      <c r="EZ32" s="378"/>
      <c r="FA32" s="91"/>
      <c r="FB32" s="92"/>
      <c r="FC32" s="92"/>
      <c r="FD32" s="50">
        <f>COUNTIF(DU33,"=2")</f>
        <v>1</v>
      </c>
      <c r="FE32" s="50">
        <f>COUNTIF(EE33,"=2")</f>
        <v>0</v>
      </c>
      <c r="FF32" s="51">
        <f>COUNTIF(EO33,"=2")</f>
        <v>1</v>
      </c>
      <c r="FG32" s="91"/>
      <c r="FH32" s="92"/>
      <c r="FI32" s="92"/>
      <c r="FJ32" s="92"/>
      <c r="FK32" s="92"/>
      <c r="FL32" s="93"/>
      <c r="FM32" s="77"/>
      <c r="FN32" s="77"/>
      <c r="FO32" s="77"/>
      <c r="FP32" s="47">
        <f>SUM(P32:Q37)</f>
        <v>30</v>
      </c>
      <c r="FQ32" s="47">
        <f>SUM(AA32:AB37)</f>
        <v>0</v>
      </c>
      <c r="FR32" s="47">
        <f>SUM(AL32:AM37)</f>
        <v>30</v>
      </c>
      <c r="FS32" s="365"/>
      <c r="FT32" s="365"/>
      <c r="FV32" s="77"/>
      <c r="FW32" s="77"/>
      <c r="FX32" s="77"/>
    </row>
    <row r="33" spans="2:185" ht="7.35" customHeight="1">
      <c r="B33" s="333" t="s">
        <v>113</v>
      </c>
      <c r="C33" s="334"/>
      <c r="D33" s="334"/>
      <c r="E33" s="334"/>
      <c r="F33" s="334"/>
      <c r="G33" s="334"/>
      <c r="H33" s="334"/>
      <c r="I33" s="335"/>
      <c r="J33" s="258">
        <f>DM33</f>
        <v>0</v>
      </c>
      <c r="K33" s="253"/>
      <c r="L33" s="107"/>
      <c r="M33" s="258"/>
      <c r="N33" s="258"/>
      <c r="O33" s="392"/>
      <c r="P33" s="258"/>
      <c r="Q33" s="258"/>
      <c r="R33" s="103"/>
      <c r="S33" s="252">
        <f>DU33</f>
        <v>2</v>
      </c>
      <c r="T33" s="253"/>
      <c r="U33" s="394">
        <f>DW33</f>
        <v>0</v>
      </c>
      <c r="V33" s="395"/>
      <c r="W33" s="123"/>
      <c r="X33" s="399"/>
      <c r="Y33" s="399"/>
      <c r="Z33" s="179"/>
      <c r="AA33" s="399"/>
      <c r="AB33" s="399"/>
      <c r="AC33" s="122"/>
      <c r="AD33" s="394">
        <f>EE33</f>
        <v>0</v>
      </c>
      <c r="AE33" s="395"/>
      <c r="AF33" s="252">
        <f>EG33</f>
        <v>0</v>
      </c>
      <c r="AG33" s="253"/>
      <c r="AH33" s="107"/>
      <c r="AI33" s="258"/>
      <c r="AJ33" s="258"/>
      <c r="AK33" s="392"/>
      <c r="AL33" s="258"/>
      <c r="AM33" s="258"/>
      <c r="AN33" s="103"/>
      <c r="AO33" s="252">
        <f>EO33</f>
        <v>2</v>
      </c>
      <c r="AP33" s="253"/>
      <c r="AQ33" s="376"/>
      <c r="AR33" s="377"/>
      <c r="AS33" s="377"/>
      <c r="AT33" s="377"/>
      <c r="AU33" s="377"/>
      <c r="AV33" s="377"/>
      <c r="AW33" s="377"/>
      <c r="AX33" s="377"/>
      <c r="AY33" s="377"/>
      <c r="AZ33" s="377"/>
      <c r="BA33" s="378"/>
      <c r="BB33" s="298">
        <f>FA33</f>
        <v>0</v>
      </c>
      <c r="BC33" s="295"/>
      <c r="BD33" s="393"/>
      <c r="BE33" s="393"/>
      <c r="BF33" s="295">
        <f>FE33</f>
        <v>2</v>
      </c>
      <c r="BG33" s="296"/>
      <c r="BH33" s="298">
        <f>FG33</f>
        <v>0</v>
      </c>
      <c r="BI33" s="295"/>
      <c r="BJ33" s="393"/>
      <c r="BK33" s="393"/>
      <c r="BL33" s="295">
        <f>FK33</f>
        <v>4</v>
      </c>
      <c r="BM33" s="296"/>
      <c r="BN33" s="297">
        <f>FM33</f>
        <v>27</v>
      </c>
      <c r="BO33" s="255"/>
      <c r="BP33" s="393"/>
      <c r="BQ33" s="393"/>
      <c r="BR33" s="255">
        <f>FQ33</f>
        <v>60</v>
      </c>
      <c r="BS33" s="256"/>
      <c r="BT33" s="266"/>
      <c r="BU33" s="266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DE33" s="301" t="str">
        <f>B33</f>
        <v>ＫＯＧ-Ｏ</v>
      </c>
      <c r="DF33" s="302"/>
      <c r="DG33" s="302"/>
      <c r="DH33" s="302"/>
      <c r="DI33" s="302"/>
      <c r="DJ33" s="302"/>
      <c r="DK33" s="302"/>
      <c r="DL33" s="303"/>
      <c r="DM33" s="258">
        <f>DP32+DP34+DP36</f>
        <v>0</v>
      </c>
      <c r="DN33" s="253"/>
      <c r="DO33" s="107"/>
      <c r="DP33" s="258"/>
      <c r="DQ33" s="258"/>
      <c r="DR33" s="258"/>
      <c r="DS33" s="258"/>
      <c r="DT33" s="103"/>
      <c r="DU33" s="252">
        <f>DR32+DR34+DR36</f>
        <v>2</v>
      </c>
      <c r="DV33" s="253"/>
      <c r="DW33" s="252">
        <f>DZ32+DZ34+DZ36</f>
        <v>0</v>
      </c>
      <c r="DX33" s="253"/>
      <c r="DY33" s="107"/>
      <c r="DZ33" s="258"/>
      <c r="EA33" s="258"/>
      <c r="EB33" s="258"/>
      <c r="EC33" s="258"/>
      <c r="ED33" s="103"/>
      <c r="EE33" s="252">
        <f>EB32+EB34+EB36</f>
        <v>0</v>
      </c>
      <c r="EF33" s="253"/>
      <c r="EG33" s="252">
        <f>EJ32+EJ34+EJ36</f>
        <v>0</v>
      </c>
      <c r="EH33" s="253"/>
      <c r="EI33" s="107"/>
      <c r="EJ33" s="258"/>
      <c r="EK33" s="258"/>
      <c r="EL33" s="258"/>
      <c r="EM33" s="258"/>
      <c r="EN33" s="103"/>
      <c r="EO33" s="252">
        <f>EL32+EL34+EL36</f>
        <v>2</v>
      </c>
      <c r="EP33" s="253"/>
      <c r="EQ33" s="376"/>
      <c r="ER33" s="377"/>
      <c r="ES33" s="377"/>
      <c r="ET33" s="377"/>
      <c r="EU33" s="377"/>
      <c r="EV33" s="377"/>
      <c r="EW33" s="377"/>
      <c r="EX33" s="377"/>
      <c r="EY33" s="377"/>
      <c r="EZ33" s="378"/>
      <c r="FA33" s="298">
        <f>SUM(FA31:FC31)</f>
        <v>0</v>
      </c>
      <c r="FB33" s="295"/>
      <c r="FC33" s="393"/>
      <c r="FD33" s="393"/>
      <c r="FE33" s="295">
        <f>SUM(FD32:FF32)</f>
        <v>2</v>
      </c>
      <c r="FF33" s="296"/>
      <c r="FG33" s="298">
        <f>SUM(DM33,DW33,EG33)</f>
        <v>0</v>
      </c>
      <c r="FH33" s="295"/>
      <c r="FI33" s="393"/>
      <c r="FJ33" s="393"/>
      <c r="FK33" s="295">
        <f>SUM(DU33,EE33,EO33)</f>
        <v>4</v>
      </c>
      <c r="FL33" s="296"/>
      <c r="FM33" s="297">
        <f>SUM(FM31:FO31)</f>
        <v>27</v>
      </c>
      <c r="FN33" s="255"/>
      <c r="FO33" s="393"/>
      <c r="FP33" s="393"/>
      <c r="FQ33" s="255">
        <f>SUM(FP32:FR32)</f>
        <v>60</v>
      </c>
      <c r="FR33" s="256"/>
      <c r="FS33" s="365"/>
      <c r="FT33" s="365"/>
      <c r="FV33" s="77"/>
      <c r="FW33" s="77"/>
      <c r="FX33" s="77"/>
    </row>
    <row r="34" spans="2:185" ht="7.35" customHeight="1">
      <c r="B34" s="333"/>
      <c r="C34" s="334"/>
      <c r="D34" s="334"/>
      <c r="E34" s="334"/>
      <c r="F34" s="334"/>
      <c r="G34" s="334"/>
      <c r="H34" s="334"/>
      <c r="I34" s="335"/>
      <c r="J34" s="258"/>
      <c r="K34" s="253"/>
      <c r="L34" s="107"/>
      <c r="M34" s="258">
        <f>AW10</f>
        <v>7</v>
      </c>
      <c r="N34" s="258"/>
      <c r="O34" s="392" t="s">
        <v>24</v>
      </c>
      <c r="P34" s="258">
        <f>AT10</f>
        <v>15</v>
      </c>
      <c r="Q34" s="258"/>
      <c r="R34" s="103"/>
      <c r="S34" s="252"/>
      <c r="T34" s="253"/>
      <c r="U34" s="394"/>
      <c r="V34" s="395"/>
      <c r="W34" s="123"/>
      <c r="X34" s="399">
        <f>AW18</f>
        <v>0</v>
      </c>
      <c r="Y34" s="399"/>
      <c r="Z34" s="179"/>
      <c r="AA34" s="399">
        <f>AT18</f>
        <v>0</v>
      </c>
      <c r="AB34" s="399"/>
      <c r="AC34" s="122"/>
      <c r="AD34" s="394"/>
      <c r="AE34" s="395"/>
      <c r="AF34" s="252"/>
      <c r="AG34" s="253"/>
      <c r="AH34" s="107"/>
      <c r="AI34" s="258">
        <f>AW26</f>
        <v>3</v>
      </c>
      <c r="AJ34" s="258"/>
      <c r="AK34" s="392" t="s">
        <v>24</v>
      </c>
      <c r="AL34" s="258">
        <f>AT26</f>
        <v>15</v>
      </c>
      <c r="AM34" s="258"/>
      <c r="AN34" s="103"/>
      <c r="AO34" s="252"/>
      <c r="AP34" s="253"/>
      <c r="AQ34" s="376"/>
      <c r="AR34" s="377"/>
      <c r="AS34" s="377"/>
      <c r="AT34" s="377"/>
      <c r="AU34" s="377"/>
      <c r="AV34" s="377"/>
      <c r="AW34" s="377"/>
      <c r="AX34" s="377"/>
      <c r="AY34" s="377"/>
      <c r="AZ34" s="377"/>
      <c r="BA34" s="378"/>
      <c r="BB34" s="298"/>
      <c r="BC34" s="295"/>
      <c r="BD34" s="393"/>
      <c r="BE34" s="393"/>
      <c r="BF34" s="295"/>
      <c r="BG34" s="296"/>
      <c r="BH34" s="298"/>
      <c r="BI34" s="295"/>
      <c r="BJ34" s="393"/>
      <c r="BK34" s="393"/>
      <c r="BL34" s="295"/>
      <c r="BM34" s="296"/>
      <c r="BN34" s="297"/>
      <c r="BO34" s="255"/>
      <c r="BP34" s="393"/>
      <c r="BQ34" s="393"/>
      <c r="BR34" s="255"/>
      <c r="BS34" s="256"/>
      <c r="BT34" s="266"/>
      <c r="BU34" s="266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DE34" s="301"/>
      <c r="DF34" s="302"/>
      <c r="DG34" s="302"/>
      <c r="DH34" s="302"/>
      <c r="DI34" s="302"/>
      <c r="DJ34" s="302"/>
      <c r="DK34" s="302"/>
      <c r="DL34" s="303"/>
      <c r="DM34" s="258"/>
      <c r="DN34" s="253"/>
      <c r="DO34" s="107"/>
      <c r="DP34" s="258" t="str">
        <f>IF(M34&gt;P34,"1",IF(M34&lt;P34,"0"))</f>
        <v>0</v>
      </c>
      <c r="DQ34" s="258"/>
      <c r="DR34" s="258" t="str">
        <f>IF(M34&lt;P34,"1",IF(M34&gt;P34,"0"))</f>
        <v>1</v>
      </c>
      <c r="DS34" s="258"/>
      <c r="DT34" s="103"/>
      <c r="DU34" s="252"/>
      <c r="DV34" s="253"/>
      <c r="DW34" s="252"/>
      <c r="DX34" s="253"/>
      <c r="DY34" s="107"/>
      <c r="DZ34" s="258" t="b">
        <f>IF(X34&gt;AA34,"1",IF(X34&lt;AA34,"0"))</f>
        <v>0</v>
      </c>
      <c r="EA34" s="258"/>
      <c r="EB34" s="258" t="b">
        <f>IF(X34&lt;AA34,"1",IF(X34&gt;AA34,"0"))</f>
        <v>0</v>
      </c>
      <c r="EC34" s="258"/>
      <c r="ED34" s="103"/>
      <c r="EE34" s="252"/>
      <c r="EF34" s="253"/>
      <c r="EG34" s="252"/>
      <c r="EH34" s="253"/>
      <c r="EI34" s="107"/>
      <c r="EJ34" s="258" t="str">
        <f>IF(AI34&gt;AL34,"1",IF(AI34&lt;AL34,"0"))</f>
        <v>0</v>
      </c>
      <c r="EK34" s="258"/>
      <c r="EL34" s="258" t="str">
        <f>IF(AI34&lt;AL34,"1",IF(AI34&gt;AL34,"0"))</f>
        <v>1</v>
      </c>
      <c r="EM34" s="258"/>
      <c r="EN34" s="103"/>
      <c r="EO34" s="252"/>
      <c r="EP34" s="253"/>
      <c r="EQ34" s="376"/>
      <c r="ER34" s="377"/>
      <c r="ES34" s="377"/>
      <c r="ET34" s="377"/>
      <c r="EU34" s="377"/>
      <c r="EV34" s="377"/>
      <c r="EW34" s="377"/>
      <c r="EX34" s="377"/>
      <c r="EY34" s="377"/>
      <c r="EZ34" s="378"/>
      <c r="FA34" s="298"/>
      <c r="FB34" s="295"/>
      <c r="FC34" s="393"/>
      <c r="FD34" s="393"/>
      <c r="FE34" s="295"/>
      <c r="FF34" s="296"/>
      <c r="FG34" s="298"/>
      <c r="FH34" s="295"/>
      <c r="FI34" s="393"/>
      <c r="FJ34" s="393"/>
      <c r="FK34" s="295"/>
      <c r="FL34" s="296"/>
      <c r="FM34" s="297"/>
      <c r="FN34" s="255"/>
      <c r="FO34" s="393"/>
      <c r="FP34" s="393"/>
      <c r="FQ34" s="255"/>
      <c r="FR34" s="256"/>
      <c r="FS34" s="365"/>
      <c r="FT34" s="365"/>
      <c r="FV34" s="77"/>
      <c r="FW34" s="77"/>
      <c r="FX34" s="77"/>
    </row>
    <row r="35" spans="2:185" ht="7.35" customHeight="1">
      <c r="B35" s="333"/>
      <c r="C35" s="334"/>
      <c r="D35" s="334"/>
      <c r="E35" s="334"/>
      <c r="F35" s="334"/>
      <c r="G35" s="334"/>
      <c r="H35" s="334"/>
      <c r="I35" s="335"/>
      <c r="J35" s="258"/>
      <c r="K35" s="253"/>
      <c r="L35" s="107"/>
      <c r="M35" s="258"/>
      <c r="N35" s="258"/>
      <c r="O35" s="392"/>
      <c r="P35" s="258"/>
      <c r="Q35" s="258"/>
      <c r="R35" s="103"/>
      <c r="S35" s="252"/>
      <c r="T35" s="253"/>
      <c r="U35" s="394"/>
      <c r="V35" s="395"/>
      <c r="W35" s="123"/>
      <c r="X35" s="399"/>
      <c r="Y35" s="399"/>
      <c r="Z35" s="179"/>
      <c r="AA35" s="399"/>
      <c r="AB35" s="399"/>
      <c r="AC35" s="122"/>
      <c r="AD35" s="394"/>
      <c r="AE35" s="395"/>
      <c r="AF35" s="252"/>
      <c r="AG35" s="253"/>
      <c r="AH35" s="107"/>
      <c r="AI35" s="258"/>
      <c r="AJ35" s="258"/>
      <c r="AK35" s="392"/>
      <c r="AL35" s="258"/>
      <c r="AM35" s="258"/>
      <c r="AN35" s="103"/>
      <c r="AO35" s="252"/>
      <c r="AP35" s="253"/>
      <c r="AQ35" s="376"/>
      <c r="AR35" s="377"/>
      <c r="AS35" s="377"/>
      <c r="AT35" s="377"/>
      <c r="AU35" s="377"/>
      <c r="AV35" s="377"/>
      <c r="AW35" s="377"/>
      <c r="AX35" s="377"/>
      <c r="AY35" s="377"/>
      <c r="AZ35" s="377"/>
      <c r="BA35" s="378"/>
      <c r="BB35" s="367"/>
      <c r="BC35" s="368"/>
      <c r="BD35" s="368"/>
      <c r="BE35" s="368"/>
      <c r="BF35" s="368"/>
      <c r="BG35" s="369"/>
      <c r="BH35" s="367"/>
      <c r="BI35" s="368"/>
      <c r="BJ35" s="368"/>
      <c r="BK35" s="368"/>
      <c r="BL35" s="368"/>
      <c r="BM35" s="369"/>
      <c r="BN35" s="367"/>
      <c r="BO35" s="389"/>
      <c r="BP35" s="389"/>
      <c r="BQ35" s="389"/>
      <c r="BR35" s="389"/>
      <c r="BS35" s="369"/>
      <c r="BT35" s="266"/>
      <c r="BU35" s="266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DE35" s="301"/>
      <c r="DF35" s="302"/>
      <c r="DG35" s="302"/>
      <c r="DH35" s="302"/>
      <c r="DI35" s="302"/>
      <c r="DJ35" s="302"/>
      <c r="DK35" s="302"/>
      <c r="DL35" s="303"/>
      <c r="DM35" s="258"/>
      <c r="DN35" s="253"/>
      <c r="DO35" s="107"/>
      <c r="DP35" s="258"/>
      <c r="DQ35" s="258"/>
      <c r="DR35" s="258"/>
      <c r="DS35" s="258"/>
      <c r="DT35" s="103"/>
      <c r="DU35" s="252"/>
      <c r="DV35" s="253"/>
      <c r="DW35" s="252"/>
      <c r="DX35" s="253"/>
      <c r="DY35" s="107"/>
      <c r="DZ35" s="258"/>
      <c r="EA35" s="258"/>
      <c r="EB35" s="258"/>
      <c r="EC35" s="258"/>
      <c r="ED35" s="103"/>
      <c r="EE35" s="252"/>
      <c r="EF35" s="253"/>
      <c r="EG35" s="252"/>
      <c r="EH35" s="253"/>
      <c r="EI35" s="107"/>
      <c r="EJ35" s="258"/>
      <c r="EK35" s="258"/>
      <c r="EL35" s="258"/>
      <c r="EM35" s="258"/>
      <c r="EN35" s="103"/>
      <c r="EO35" s="252"/>
      <c r="EP35" s="253"/>
      <c r="EQ35" s="376"/>
      <c r="ER35" s="377"/>
      <c r="ES35" s="377"/>
      <c r="ET35" s="377"/>
      <c r="EU35" s="377"/>
      <c r="EV35" s="377"/>
      <c r="EW35" s="377"/>
      <c r="EX35" s="377"/>
      <c r="EY35" s="377"/>
      <c r="EZ35" s="378"/>
      <c r="FA35" s="91"/>
      <c r="FB35" s="92"/>
      <c r="FC35" s="92"/>
      <c r="FD35" s="92"/>
      <c r="FE35" s="92"/>
      <c r="FF35" s="93"/>
      <c r="FG35" s="91"/>
      <c r="FH35" s="92"/>
      <c r="FI35" s="92"/>
      <c r="FJ35" s="92"/>
      <c r="FK35" s="92"/>
      <c r="FL35" s="93"/>
      <c r="FM35" s="77"/>
      <c r="FN35" s="77"/>
      <c r="FO35" s="77"/>
      <c r="FP35" s="77"/>
      <c r="FQ35" s="77"/>
      <c r="FR35" s="77"/>
      <c r="FS35" s="365"/>
      <c r="FT35" s="365"/>
      <c r="FV35" s="77"/>
      <c r="FW35" s="77"/>
      <c r="FX35" s="77"/>
    </row>
    <row r="36" spans="2:185" ht="7.35" customHeight="1">
      <c r="B36" s="333"/>
      <c r="C36" s="334"/>
      <c r="D36" s="334"/>
      <c r="E36" s="334"/>
      <c r="F36" s="334"/>
      <c r="G36" s="334"/>
      <c r="H36" s="334"/>
      <c r="I36" s="335"/>
      <c r="J36" s="258"/>
      <c r="K36" s="253"/>
      <c r="L36" s="107"/>
      <c r="M36" s="258">
        <f>AW12</f>
        <v>0</v>
      </c>
      <c r="N36" s="258"/>
      <c r="O36" s="392" t="s">
        <v>24</v>
      </c>
      <c r="P36" s="258">
        <f>AT12</f>
        <v>0</v>
      </c>
      <c r="Q36" s="258"/>
      <c r="R36" s="103"/>
      <c r="S36" s="252"/>
      <c r="T36" s="253"/>
      <c r="U36" s="394"/>
      <c r="V36" s="395"/>
      <c r="W36" s="123"/>
      <c r="X36" s="399">
        <f>AW20</f>
        <v>0</v>
      </c>
      <c r="Y36" s="399"/>
      <c r="Z36" s="179"/>
      <c r="AA36" s="399">
        <f>AT20</f>
        <v>0</v>
      </c>
      <c r="AB36" s="399"/>
      <c r="AC36" s="122"/>
      <c r="AD36" s="394"/>
      <c r="AE36" s="395"/>
      <c r="AF36" s="252"/>
      <c r="AG36" s="253"/>
      <c r="AH36" s="107"/>
      <c r="AI36" s="258">
        <f>AW28</f>
        <v>0</v>
      </c>
      <c r="AJ36" s="258"/>
      <c r="AK36" s="392" t="s">
        <v>24</v>
      </c>
      <c r="AL36" s="258">
        <f>AT28</f>
        <v>0</v>
      </c>
      <c r="AM36" s="258"/>
      <c r="AN36" s="103"/>
      <c r="AO36" s="252"/>
      <c r="AP36" s="253"/>
      <c r="AQ36" s="376"/>
      <c r="AR36" s="377"/>
      <c r="AS36" s="377"/>
      <c r="AT36" s="377"/>
      <c r="AU36" s="377"/>
      <c r="AV36" s="377"/>
      <c r="AW36" s="377"/>
      <c r="AX36" s="377"/>
      <c r="AY36" s="377"/>
      <c r="AZ36" s="377"/>
      <c r="BA36" s="378"/>
      <c r="BB36" s="396"/>
      <c r="BC36" s="397"/>
      <c r="BD36" s="397"/>
      <c r="BE36" s="397"/>
      <c r="BF36" s="397"/>
      <c r="BG36" s="398"/>
      <c r="BH36" s="396"/>
      <c r="BI36" s="397"/>
      <c r="BJ36" s="397"/>
      <c r="BK36" s="397"/>
      <c r="BL36" s="397"/>
      <c r="BM36" s="398"/>
      <c r="BN36" s="396"/>
      <c r="BO36" s="397"/>
      <c r="BP36" s="397"/>
      <c r="BQ36" s="397"/>
      <c r="BR36" s="397"/>
      <c r="BS36" s="398"/>
      <c r="BT36" s="266"/>
      <c r="BU36" s="266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DE36" s="301"/>
      <c r="DF36" s="302"/>
      <c r="DG36" s="302"/>
      <c r="DH36" s="302"/>
      <c r="DI36" s="302"/>
      <c r="DJ36" s="302"/>
      <c r="DK36" s="302"/>
      <c r="DL36" s="303"/>
      <c r="DM36" s="258"/>
      <c r="DN36" s="253"/>
      <c r="DO36" s="107"/>
      <c r="DP36" s="258" t="b">
        <f>IF(M36&gt;P36,"1",IF(M36&lt;P36,"0"))</f>
        <v>0</v>
      </c>
      <c r="DQ36" s="258"/>
      <c r="DR36" s="258" t="b">
        <f>IF(M36&lt;P36,"1",IF(M36&gt;P36,"0"))</f>
        <v>0</v>
      </c>
      <c r="DS36" s="258"/>
      <c r="DT36" s="103"/>
      <c r="DU36" s="252"/>
      <c r="DV36" s="253"/>
      <c r="DW36" s="252"/>
      <c r="DX36" s="253"/>
      <c r="DY36" s="107"/>
      <c r="DZ36" s="258" t="b">
        <f>IF(X36&gt;AA36,"1",IF(X36&lt;AA36,"0"))</f>
        <v>0</v>
      </c>
      <c r="EA36" s="258"/>
      <c r="EB36" s="258" t="b">
        <f>IF(X36&lt;AA36,"1",IF(X36&gt;AA36,"0"))</f>
        <v>0</v>
      </c>
      <c r="EC36" s="258"/>
      <c r="ED36" s="103"/>
      <c r="EE36" s="252"/>
      <c r="EF36" s="253"/>
      <c r="EG36" s="252"/>
      <c r="EH36" s="253"/>
      <c r="EI36" s="107"/>
      <c r="EJ36" s="258" t="b">
        <f>IF(AI36&gt;AL36,"1",IF(AI36&lt;AL36,"0"))</f>
        <v>0</v>
      </c>
      <c r="EK36" s="258"/>
      <c r="EL36" s="258" t="b">
        <f>IF(AI36&lt;AL36,"1",IF(AI36&gt;AL36,"0"))</f>
        <v>0</v>
      </c>
      <c r="EM36" s="258"/>
      <c r="EN36" s="103"/>
      <c r="EO36" s="252"/>
      <c r="EP36" s="253"/>
      <c r="EQ36" s="376"/>
      <c r="ER36" s="377"/>
      <c r="ES36" s="377"/>
      <c r="ET36" s="377"/>
      <c r="EU36" s="377"/>
      <c r="EV36" s="377"/>
      <c r="EW36" s="377"/>
      <c r="EX36" s="377"/>
      <c r="EY36" s="377"/>
      <c r="EZ36" s="378"/>
      <c r="FA36" s="91"/>
      <c r="FB36" s="92"/>
      <c r="FC36" s="92"/>
      <c r="FD36" s="92"/>
      <c r="FE36" s="92"/>
      <c r="FF36" s="93"/>
      <c r="FG36" s="91"/>
      <c r="FH36" s="92"/>
      <c r="FI36" s="92"/>
      <c r="FJ36" s="92"/>
      <c r="FK36" s="92"/>
      <c r="FL36" s="93"/>
      <c r="FM36" s="77"/>
      <c r="FN36" s="77"/>
      <c r="FO36" s="77"/>
      <c r="FP36" s="77"/>
      <c r="FQ36" s="77"/>
      <c r="FR36" s="77"/>
      <c r="FS36" s="365"/>
      <c r="FT36" s="365"/>
      <c r="FV36" s="77"/>
      <c r="FW36" s="77"/>
      <c r="FX36" s="77"/>
    </row>
    <row r="37" spans="2:185" ht="7.35" customHeight="1">
      <c r="B37" s="94"/>
      <c r="C37" s="78"/>
      <c r="D37" s="78"/>
      <c r="E37" s="78"/>
      <c r="F37" s="78"/>
      <c r="G37" s="78"/>
      <c r="H37" s="78"/>
      <c r="I37" s="79"/>
      <c r="J37" s="102"/>
      <c r="K37" s="102"/>
      <c r="L37" s="108"/>
      <c r="M37" s="258"/>
      <c r="N37" s="258"/>
      <c r="O37" s="392"/>
      <c r="P37" s="258"/>
      <c r="Q37" s="258"/>
      <c r="R37" s="109"/>
      <c r="S37" s="102"/>
      <c r="T37" s="103"/>
      <c r="U37" s="123"/>
      <c r="V37" s="120"/>
      <c r="W37" s="124"/>
      <c r="X37" s="399"/>
      <c r="Y37" s="399"/>
      <c r="Z37" s="179"/>
      <c r="AA37" s="399"/>
      <c r="AB37" s="399"/>
      <c r="AC37" s="125"/>
      <c r="AD37" s="120"/>
      <c r="AE37" s="122"/>
      <c r="AF37" s="107"/>
      <c r="AG37" s="102"/>
      <c r="AH37" s="108"/>
      <c r="AI37" s="258"/>
      <c r="AJ37" s="258"/>
      <c r="AK37" s="392"/>
      <c r="AL37" s="258"/>
      <c r="AM37" s="258"/>
      <c r="AN37" s="109"/>
      <c r="AO37" s="102"/>
      <c r="AP37" s="103"/>
      <c r="AQ37" s="376"/>
      <c r="AR37" s="377"/>
      <c r="AS37" s="377"/>
      <c r="AT37" s="377"/>
      <c r="AU37" s="377"/>
      <c r="AV37" s="377"/>
      <c r="AW37" s="377"/>
      <c r="AX37" s="377"/>
      <c r="AY37" s="377"/>
      <c r="AZ37" s="377"/>
      <c r="BA37" s="378"/>
      <c r="BB37" s="271"/>
      <c r="BC37" s="272"/>
      <c r="BD37" s="272"/>
      <c r="BE37" s="272"/>
      <c r="BF37" s="272"/>
      <c r="BG37" s="273"/>
      <c r="BH37" s="277">
        <f>FG37</f>
        <v>0</v>
      </c>
      <c r="BI37" s="278"/>
      <c r="BJ37" s="278"/>
      <c r="BK37" s="278"/>
      <c r="BL37" s="278"/>
      <c r="BM37" s="279"/>
      <c r="BN37" s="289">
        <f>FM37</f>
        <v>0.45</v>
      </c>
      <c r="BO37" s="272"/>
      <c r="BP37" s="272"/>
      <c r="BQ37" s="272"/>
      <c r="BR37" s="272"/>
      <c r="BS37" s="273"/>
      <c r="BT37" s="266"/>
      <c r="BU37" s="266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DE37" s="94"/>
      <c r="DF37" s="78"/>
      <c r="DG37" s="78"/>
      <c r="DH37" s="78"/>
      <c r="DI37" s="78"/>
      <c r="DJ37" s="78"/>
      <c r="DK37" s="78"/>
      <c r="DL37" s="79"/>
      <c r="DM37" s="102"/>
      <c r="DN37" s="102"/>
      <c r="DO37" s="108"/>
      <c r="DP37" s="258"/>
      <c r="DQ37" s="258"/>
      <c r="DR37" s="258"/>
      <c r="DS37" s="258"/>
      <c r="DT37" s="109"/>
      <c r="DU37" s="102"/>
      <c r="DV37" s="103"/>
      <c r="DW37" s="107"/>
      <c r="DX37" s="102"/>
      <c r="DY37" s="108"/>
      <c r="DZ37" s="258"/>
      <c r="EA37" s="258"/>
      <c r="EB37" s="258"/>
      <c r="EC37" s="258"/>
      <c r="ED37" s="109"/>
      <c r="EE37" s="102"/>
      <c r="EF37" s="103"/>
      <c r="EG37" s="107"/>
      <c r="EH37" s="102"/>
      <c r="EI37" s="108"/>
      <c r="EJ37" s="258"/>
      <c r="EK37" s="258"/>
      <c r="EL37" s="258"/>
      <c r="EM37" s="258"/>
      <c r="EN37" s="109"/>
      <c r="EO37" s="102"/>
      <c r="EP37" s="103"/>
      <c r="EQ37" s="376"/>
      <c r="ER37" s="377"/>
      <c r="ES37" s="377"/>
      <c r="ET37" s="377"/>
      <c r="EU37" s="377"/>
      <c r="EV37" s="377"/>
      <c r="EW37" s="377"/>
      <c r="EX37" s="377"/>
      <c r="EY37" s="377"/>
      <c r="EZ37" s="378"/>
      <c r="FA37" s="271">
        <f>IF(FE33=0,FA33,FA33/FE33)</f>
        <v>0</v>
      </c>
      <c r="FB37" s="284"/>
      <c r="FC37" s="284"/>
      <c r="FD37" s="284"/>
      <c r="FE37" s="284"/>
      <c r="FF37" s="285"/>
      <c r="FG37" s="271">
        <f>GB16</f>
        <v>0</v>
      </c>
      <c r="FH37" s="284"/>
      <c r="FI37" s="284"/>
      <c r="FJ37" s="284"/>
      <c r="FK37" s="284"/>
      <c r="FL37" s="285"/>
      <c r="FM37" s="289">
        <f>FM33/FQ33</f>
        <v>0.45</v>
      </c>
      <c r="FN37" s="290"/>
      <c r="FO37" s="290"/>
      <c r="FP37" s="290"/>
      <c r="FQ37" s="290"/>
      <c r="FR37" s="291"/>
      <c r="FS37" s="365"/>
      <c r="FT37" s="365"/>
      <c r="FV37" s="77"/>
      <c r="FW37" s="77"/>
      <c r="FX37" s="77"/>
    </row>
    <row r="38" spans="2:185" ht="7.35" customHeight="1">
      <c r="B38" s="98"/>
      <c r="C38" s="99"/>
      <c r="D38" s="99"/>
      <c r="E38" s="99"/>
      <c r="F38" s="99"/>
      <c r="G38" s="99"/>
      <c r="H38" s="99"/>
      <c r="I38" s="10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09"/>
      <c r="U38" s="124"/>
      <c r="V38" s="126"/>
      <c r="W38" s="126"/>
      <c r="X38" s="126"/>
      <c r="Y38" s="126"/>
      <c r="Z38" s="126"/>
      <c r="AA38" s="126"/>
      <c r="AB38" s="126"/>
      <c r="AC38" s="126"/>
      <c r="AD38" s="126"/>
      <c r="AE38" s="125"/>
      <c r="AF38" s="108"/>
      <c r="AG38" s="110"/>
      <c r="AH38" s="110"/>
      <c r="AI38" s="110"/>
      <c r="AJ38" s="110"/>
      <c r="AK38" s="110"/>
      <c r="AL38" s="110"/>
      <c r="AM38" s="110"/>
      <c r="AN38" s="110"/>
      <c r="AO38" s="110"/>
      <c r="AP38" s="109"/>
      <c r="AQ38" s="379"/>
      <c r="AR38" s="380"/>
      <c r="AS38" s="380"/>
      <c r="AT38" s="380"/>
      <c r="AU38" s="380"/>
      <c r="AV38" s="380"/>
      <c r="AW38" s="380"/>
      <c r="AX38" s="380"/>
      <c r="AY38" s="380"/>
      <c r="AZ38" s="380"/>
      <c r="BA38" s="381"/>
      <c r="BB38" s="274"/>
      <c r="BC38" s="275"/>
      <c r="BD38" s="275"/>
      <c r="BE38" s="275"/>
      <c r="BF38" s="275"/>
      <c r="BG38" s="276"/>
      <c r="BH38" s="280"/>
      <c r="BI38" s="281"/>
      <c r="BJ38" s="281"/>
      <c r="BK38" s="281"/>
      <c r="BL38" s="281"/>
      <c r="BM38" s="282"/>
      <c r="BN38" s="274"/>
      <c r="BO38" s="275"/>
      <c r="BP38" s="275"/>
      <c r="BQ38" s="275"/>
      <c r="BR38" s="275"/>
      <c r="BS38" s="276"/>
      <c r="BT38" s="266"/>
      <c r="BU38" s="266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DE38" s="98"/>
      <c r="DF38" s="99"/>
      <c r="DG38" s="99"/>
      <c r="DH38" s="99"/>
      <c r="DI38" s="99"/>
      <c r="DJ38" s="99"/>
      <c r="DK38" s="99"/>
      <c r="DL38" s="100"/>
      <c r="DM38" s="110"/>
      <c r="DN38" s="110"/>
      <c r="DO38" s="110"/>
      <c r="DP38" s="110"/>
      <c r="DQ38" s="110"/>
      <c r="DR38" s="110"/>
      <c r="DS38" s="110"/>
      <c r="DT38" s="110"/>
      <c r="DU38" s="110"/>
      <c r="DV38" s="109"/>
      <c r="DW38" s="108"/>
      <c r="DX38" s="110"/>
      <c r="DY38" s="110"/>
      <c r="DZ38" s="110"/>
      <c r="EA38" s="110"/>
      <c r="EB38" s="110"/>
      <c r="EC38" s="110"/>
      <c r="ED38" s="110"/>
      <c r="EE38" s="110"/>
      <c r="EF38" s="109"/>
      <c r="EG38" s="108"/>
      <c r="EH38" s="110"/>
      <c r="EI38" s="110"/>
      <c r="EJ38" s="110"/>
      <c r="EK38" s="110"/>
      <c r="EL38" s="110"/>
      <c r="EM38" s="110"/>
      <c r="EN38" s="110"/>
      <c r="EO38" s="110"/>
      <c r="EP38" s="109"/>
      <c r="EQ38" s="379"/>
      <c r="ER38" s="380"/>
      <c r="ES38" s="380"/>
      <c r="ET38" s="380"/>
      <c r="EU38" s="380"/>
      <c r="EV38" s="380"/>
      <c r="EW38" s="380"/>
      <c r="EX38" s="380"/>
      <c r="EY38" s="380"/>
      <c r="EZ38" s="381"/>
      <c r="FA38" s="286"/>
      <c r="FB38" s="287"/>
      <c r="FC38" s="287"/>
      <c r="FD38" s="287"/>
      <c r="FE38" s="287"/>
      <c r="FF38" s="288"/>
      <c r="FG38" s="286"/>
      <c r="FH38" s="287"/>
      <c r="FI38" s="287"/>
      <c r="FJ38" s="287"/>
      <c r="FK38" s="287"/>
      <c r="FL38" s="288"/>
      <c r="FM38" s="292"/>
      <c r="FN38" s="293"/>
      <c r="FO38" s="293"/>
      <c r="FP38" s="293"/>
      <c r="FQ38" s="293"/>
      <c r="FR38" s="294"/>
      <c r="FS38" s="365"/>
      <c r="FT38" s="365"/>
      <c r="FV38" s="77"/>
      <c r="FW38" s="77"/>
      <c r="FX38" s="77"/>
    </row>
    <row r="39" spans="2:185" ht="7.35" customHeight="1"/>
    <row r="40" spans="2:185" ht="7.35" customHeight="1">
      <c r="B40" s="340" t="s">
        <v>32</v>
      </c>
      <c r="C40" s="341"/>
      <c r="D40" s="341"/>
      <c r="E40" s="341"/>
      <c r="F40" s="341"/>
      <c r="G40" s="341"/>
      <c r="H40" s="341"/>
      <c r="I40" s="342"/>
      <c r="J40" s="360">
        <f>B45</f>
        <v>5</v>
      </c>
      <c r="K40" s="361"/>
      <c r="L40" s="75"/>
      <c r="M40" s="75"/>
      <c r="N40" s="75"/>
      <c r="O40" s="75"/>
      <c r="P40" s="75"/>
      <c r="Q40" s="75"/>
      <c r="R40" s="75"/>
      <c r="S40" s="75"/>
      <c r="T40" s="76"/>
      <c r="U40" s="360">
        <f>B53</f>
        <v>6</v>
      </c>
      <c r="V40" s="361"/>
      <c r="W40" s="75"/>
      <c r="X40" s="75"/>
      <c r="Y40" s="75"/>
      <c r="Z40" s="75"/>
      <c r="AA40" s="75"/>
      <c r="AB40" s="75"/>
      <c r="AC40" s="75"/>
      <c r="AD40" s="75"/>
      <c r="AE40" s="76"/>
      <c r="AF40" s="360">
        <f>B61</f>
        <v>7</v>
      </c>
      <c r="AG40" s="361"/>
      <c r="AH40" s="75"/>
      <c r="AI40" s="75"/>
      <c r="AJ40" s="75"/>
      <c r="AK40" s="75"/>
      <c r="AL40" s="75"/>
      <c r="AM40" s="75"/>
      <c r="AN40" s="75"/>
      <c r="AO40" s="75"/>
      <c r="AP40" s="76"/>
      <c r="AQ40" s="360">
        <f>B69</f>
        <v>8</v>
      </c>
      <c r="AR40" s="361"/>
      <c r="AS40" s="75"/>
      <c r="AT40" s="75"/>
      <c r="AU40" s="75"/>
      <c r="AV40" s="75"/>
      <c r="AW40" s="75"/>
      <c r="AX40" s="75"/>
      <c r="AY40" s="75"/>
      <c r="AZ40" s="75"/>
      <c r="BA40" s="76"/>
      <c r="BB40" s="364" t="s">
        <v>0</v>
      </c>
      <c r="BC40" s="364"/>
      <c r="BD40" s="364"/>
      <c r="BE40" s="364"/>
      <c r="BF40" s="364"/>
      <c r="BG40" s="364"/>
      <c r="BH40" s="364" t="s">
        <v>1</v>
      </c>
      <c r="BI40" s="364"/>
      <c r="BJ40" s="364"/>
      <c r="BK40" s="364"/>
      <c r="BL40" s="364"/>
      <c r="BM40" s="364"/>
      <c r="BN40" s="364" t="s">
        <v>2</v>
      </c>
      <c r="BO40" s="364"/>
      <c r="BP40" s="364"/>
      <c r="BQ40" s="364"/>
      <c r="BR40" s="364"/>
      <c r="BS40" s="364"/>
      <c r="BT40" s="390" t="s">
        <v>3</v>
      </c>
      <c r="BU40" s="390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DE40" s="386" t="s">
        <v>5</v>
      </c>
      <c r="DF40" s="387"/>
      <c r="DG40" s="387"/>
      <c r="DH40" s="387"/>
      <c r="DI40" s="387"/>
      <c r="DJ40" s="387"/>
      <c r="DK40" s="387"/>
      <c r="DL40" s="388"/>
      <c r="DM40" s="360">
        <v>1</v>
      </c>
      <c r="DN40" s="361"/>
      <c r="DO40" s="75"/>
      <c r="DP40" s="75"/>
      <c r="DQ40" s="75"/>
      <c r="DR40" s="75"/>
      <c r="DS40" s="75"/>
      <c r="DT40" s="75"/>
      <c r="DU40" s="75"/>
      <c r="DV40" s="76"/>
      <c r="DW40" s="360">
        <v>2</v>
      </c>
      <c r="DX40" s="361"/>
      <c r="DY40" s="75"/>
      <c r="DZ40" s="75"/>
      <c r="EA40" s="75"/>
      <c r="EB40" s="75"/>
      <c r="EC40" s="75"/>
      <c r="ED40" s="75"/>
      <c r="EE40" s="75"/>
      <c r="EF40" s="76"/>
      <c r="EG40" s="360">
        <v>3</v>
      </c>
      <c r="EH40" s="361"/>
      <c r="EI40" s="75"/>
      <c r="EJ40" s="75"/>
      <c r="EK40" s="75"/>
      <c r="EL40" s="75"/>
      <c r="EM40" s="75"/>
      <c r="EN40" s="75"/>
      <c r="EO40" s="75"/>
      <c r="EP40" s="76"/>
      <c r="EQ40" s="360">
        <v>4</v>
      </c>
      <c r="ER40" s="361"/>
      <c r="ES40" s="75"/>
      <c r="ET40" s="75"/>
      <c r="EU40" s="75"/>
      <c r="EV40" s="75"/>
      <c r="EW40" s="75"/>
      <c r="EX40" s="75"/>
      <c r="EY40" s="75"/>
      <c r="EZ40" s="76"/>
      <c r="FA40" s="364" t="s">
        <v>0</v>
      </c>
      <c r="FB40" s="364"/>
      <c r="FC40" s="364"/>
      <c r="FD40" s="364"/>
      <c r="FE40" s="364"/>
      <c r="FF40" s="364"/>
      <c r="FG40" s="364" t="s">
        <v>1</v>
      </c>
      <c r="FH40" s="364"/>
      <c r="FI40" s="364"/>
      <c r="FJ40" s="364"/>
      <c r="FK40" s="364"/>
      <c r="FL40" s="364"/>
      <c r="FM40" s="364" t="s">
        <v>2</v>
      </c>
      <c r="FN40" s="364"/>
      <c r="FO40" s="364"/>
      <c r="FP40" s="364"/>
      <c r="FQ40" s="364"/>
      <c r="FR40" s="364"/>
      <c r="FS40" s="390" t="s">
        <v>3</v>
      </c>
      <c r="FT40" s="390"/>
    </row>
    <row r="41" spans="2:185" ht="7.35" customHeight="1">
      <c r="B41" s="343"/>
      <c r="C41" s="344"/>
      <c r="D41" s="344"/>
      <c r="E41" s="344"/>
      <c r="F41" s="344"/>
      <c r="G41" s="344"/>
      <c r="H41" s="344"/>
      <c r="I41" s="345"/>
      <c r="J41" s="362"/>
      <c r="K41" s="363"/>
      <c r="L41" s="78"/>
      <c r="M41" s="78"/>
      <c r="N41" s="78"/>
      <c r="O41" s="78"/>
      <c r="P41" s="78"/>
      <c r="Q41" s="78"/>
      <c r="R41" s="78"/>
      <c r="S41" s="78"/>
      <c r="T41" s="79"/>
      <c r="U41" s="362"/>
      <c r="V41" s="363"/>
      <c r="W41" s="78"/>
      <c r="X41" s="78"/>
      <c r="Y41" s="78"/>
      <c r="Z41" s="78"/>
      <c r="AA41" s="78"/>
      <c r="AB41" s="78"/>
      <c r="AC41" s="78"/>
      <c r="AD41" s="78"/>
      <c r="AE41" s="79"/>
      <c r="AF41" s="362"/>
      <c r="AG41" s="363"/>
      <c r="AH41" s="78"/>
      <c r="AI41" s="78"/>
      <c r="AJ41" s="78"/>
      <c r="AK41" s="78"/>
      <c r="AL41" s="78"/>
      <c r="AM41" s="78"/>
      <c r="AN41" s="78"/>
      <c r="AO41" s="78"/>
      <c r="AP41" s="79"/>
      <c r="AQ41" s="362"/>
      <c r="AR41" s="363"/>
      <c r="AS41" s="78"/>
      <c r="AT41" s="78"/>
      <c r="AU41" s="78"/>
      <c r="AV41" s="78"/>
      <c r="AW41" s="78"/>
      <c r="AX41" s="78"/>
      <c r="AY41" s="78"/>
      <c r="AZ41" s="78"/>
      <c r="BA41" s="79"/>
      <c r="BB41" s="364"/>
      <c r="BC41" s="364"/>
      <c r="BD41" s="364"/>
      <c r="BE41" s="364"/>
      <c r="BF41" s="364"/>
      <c r="BG41" s="364"/>
      <c r="BH41" s="364"/>
      <c r="BI41" s="364"/>
      <c r="BJ41" s="364"/>
      <c r="BK41" s="364"/>
      <c r="BL41" s="364"/>
      <c r="BM41" s="364"/>
      <c r="BN41" s="364"/>
      <c r="BO41" s="364"/>
      <c r="BP41" s="364"/>
      <c r="BQ41" s="364"/>
      <c r="BR41" s="364"/>
      <c r="BS41" s="364"/>
      <c r="BT41" s="390"/>
      <c r="BU41" s="390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DE41" s="367"/>
      <c r="DF41" s="368"/>
      <c r="DG41" s="368"/>
      <c r="DH41" s="368"/>
      <c r="DI41" s="368"/>
      <c r="DJ41" s="368"/>
      <c r="DK41" s="368"/>
      <c r="DL41" s="369"/>
      <c r="DM41" s="362"/>
      <c r="DN41" s="363"/>
      <c r="DO41" s="78"/>
      <c r="DP41" s="78"/>
      <c r="DQ41" s="78"/>
      <c r="DR41" s="78"/>
      <c r="DS41" s="78"/>
      <c r="DT41" s="78"/>
      <c r="DU41" s="78"/>
      <c r="DV41" s="79"/>
      <c r="DW41" s="362"/>
      <c r="DX41" s="363"/>
      <c r="DY41" s="78"/>
      <c r="DZ41" s="78"/>
      <c r="EA41" s="78"/>
      <c r="EB41" s="78"/>
      <c r="EC41" s="78"/>
      <c r="ED41" s="78"/>
      <c r="EE41" s="78"/>
      <c r="EF41" s="79"/>
      <c r="EG41" s="362"/>
      <c r="EH41" s="363"/>
      <c r="EI41" s="78"/>
      <c r="EJ41" s="78"/>
      <c r="EK41" s="78"/>
      <c r="EL41" s="78"/>
      <c r="EM41" s="78"/>
      <c r="EN41" s="78"/>
      <c r="EO41" s="78"/>
      <c r="EP41" s="79"/>
      <c r="EQ41" s="362"/>
      <c r="ER41" s="363"/>
      <c r="ES41" s="78"/>
      <c r="ET41" s="78"/>
      <c r="EU41" s="78"/>
      <c r="EV41" s="78"/>
      <c r="EW41" s="78"/>
      <c r="EX41" s="78"/>
      <c r="EY41" s="78"/>
      <c r="EZ41" s="79"/>
      <c r="FA41" s="364"/>
      <c r="FB41" s="364"/>
      <c r="FC41" s="364"/>
      <c r="FD41" s="364"/>
      <c r="FE41" s="364"/>
      <c r="FF41" s="364"/>
      <c r="FG41" s="364"/>
      <c r="FH41" s="364"/>
      <c r="FI41" s="364"/>
      <c r="FJ41" s="364"/>
      <c r="FK41" s="364"/>
      <c r="FL41" s="364"/>
      <c r="FM41" s="364"/>
      <c r="FN41" s="364"/>
      <c r="FO41" s="364"/>
      <c r="FP41" s="364"/>
      <c r="FQ41" s="364"/>
      <c r="FR41" s="364"/>
      <c r="FS41" s="390"/>
      <c r="FT41" s="390"/>
    </row>
    <row r="42" spans="2:185" ht="7.35" customHeight="1">
      <c r="B42" s="343"/>
      <c r="C42" s="344"/>
      <c r="D42" s="344"/>
      <c r="E42" s="344"/>
      <c r="F42" s="344"/>
      <c r="G42" s="344"/>
      <c r="H42" s="344"/>
      <c r="I42" s="345"/>
      <c r="J42" s="304" t="str">
        <f>B47</f>
        <v>飛翔会Ｂ</v>
      </c>
      <c r="K42" s="305"/>
      <c r="L42" s="305"/>
      <c r="M42" s="305"/>
      <c r="N42" s="305"/>
      <c r="O42" s="305"/>
      <c r="P42" s="305"/>
      <c r="Q42" s="305"/>
      <c r="R42" s="305"/>
      <c r="S42" s="305"/>
      <c r="T42" s="306"/>
      <c r="U42" s="304" t="str">
        <f>B55</f>
        <v>プレシャスＢ</v>
      </c>
      <c r="V42" s="305"/>
      <c r="W42" s="305"/>
      <c r="X42" s="305"/>
      <c r="Y42" s="305"/>
      <c r="Z42" s="305"/>
      <c r="AA42" s="305"/>
      <c r="AB42" s="305"/>
      <c r="AC42" s="305"/>
      <c r="AD42" s="305"/>
      <c r="AE42" s="306"/>
      <c r="AF42" s="304" t="str">
        <f>B63</f>
        <v>ＫＯＧ-Ｋ</v>
      </c>
      <c r="AG42" s="305"/>
      <c r="AH42" s="305"/>
      <c r="AI42" s="305"/>
      <c r="AJ42" s="305"/>
      <c r="AK42" s="305"/>
      <c r="AL42" s="305"/>
      <c r="AM42" s="305"/>
      <c r="AN42" s="305"/>
      <c r="AO42" s="305"/>
      <c r="AP42" s="306"/>
      <c r="AQ42" s="304" t="str">
        <f>B71</f>
        <v>Feliz</v>
      </c>
      <c r="AR42" s="305"/>
      <c r="AS42" s="305"/>
      <c r="AT42" s="305"/>
      <c r="AU42" s="305"/>
      <c r="AV42" s="305"/>
      <c r="AW42" s="305"/>
      <c r="AX42" s="305"/>
      <c r="AY42" s="305"/>
      <c r="AZ42" s="305"/>
      <c r="BA42" s="306"/>
      <c r="BB42" s="364"/>
      <c r="BC42" s="364"/>
      <c r="BD42" s="364"/>
      <c r="BE42" s="364"/>
      <c r="BF42" s="364"/>
      <c r="BG42" s="364"/>
      <c r="BH42" s="364"/>
      <c r="BI42" s="364"/>
      <c r="BJ42" s="364"/>
      <c r="BK42" s="364"/>
      <c r="BL42" s="364"/>
      <c r="BM42" s="364"/>
      <c r="BN42" s="364"/>
      <c r="BO42" s="364"/>
      <c r="BP42" s="364"/>
      <c r="BQ42" s="364"/>
      <c r="BR42" s="364"/>
      <c r="BS42" s="364"/>
      <c r="BT42" s="390"/>
      <c r="BU42" s="390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DE42" s="367"/>
      <c r="DF42" s="368"/>
      <c r="DG42" s="368"/>
      <c r="DH42" s="368"/>
      <c r="DI42" s="368"/>
      <c r="DJ42" s="368"/>
      <c r="DK42" s="368"/>
      <c r="DL42" s="369"/>
      <c r="DM42" s="304" t="str">
        <f>DE47</f>
        <v>飛翔会Ｂ</v>
      </c>
      <c r="DN42" s="305"/>
      <c r="DO42" s="305"/>
      <c r="DP42" s="305"/>
      <c r="DQ42" s="305"/>
      <c r="DR42" s="305"/>
      <c r="DS42" s="305"/>
      <c r="DT42" s="305"/>
      <c r="DU42" s="305"/>
      <c r="DV42" s="306"/>
      <c r="DW42" s="304" t="str">
        <f>DE55</f>
        <v>プレシャスＢ</v>
      </c>
      <c r="DX42" s="305"/>
      <c r="DY42" s="305"/>
      <c r="DZ42" s="305"/>
      <c r="EA42" s="305"/>
      <c r="EB42" s="305"/>
      <c r="EC42" s="305"/>
      <c r="ED42" s="305"/>
      <c r="EE42" s="305"/>
      <c r="EF42" s="306"/>
      <c r="EG42" s="304" t="str">
        <f>DE63</f>
        <v>ＫＯＧ-Ｋ</v>
      </c>
      <c r="EH42" s="305"/>
      <c r="EI42" s="305"/>
      <c r="EJ42" s="305"/>
      <c r="EK42" s="305"/>
      <c r="EL42" s="305"/>
      <c r="EM42" s="305"/>
      <c r="EN42" s="305"/>
      <c r="EO42" s="305"/>
      <c r="EP42" s="306"/>
      <c r="EQ42" s="304" t="str">
        <f>DE71</f>
        <v>Feliz</v>
      </c>
      <c r="ER42" s="305"/>
      <c r="ES42" s="305"/>
      <c r="ET42" s="305"/>
      <c r="EU42" s="305"/>
      <c r="EV42" s="305"/>
      <c r="EW42" s="305"/>
      <c r="EX42" s="305"/>
      <c r="EY42" s="305"/>
      <c r="EZ42" s="306"/>
      <c r="FA42" s="364"/>
      <c r="FB42" s="364"/>
      <c r="FC42" s="364"/>
      <c r="FD42" s="364"/>
      <c r="FE42" s="364"/>
      <c r="FF42" s="364"/>
      <c r="FG42" s="364"/>
      <c r="FH42" s="364"/>
      <c r="FI42" s="364"/>
      <c r="FJ42" s="364"/>
      <c r="FK42" s="364"/>
      <c r="FL42" s="364"/>
      <c r="FM42" s="364"/>
      <c r="FN42" s="364"/>
      <c r="FO42" s="364"/>
      <c r="FP42" s="364"/>
      <c r="FQ42" s="364"/>
      <c r="FR42" s="364"/>
      <c r="FS42" s="390"/>
      <c r="FT42" s="390"/>
    </row>
    <row r="43" spans="2:185" ht="7.35" customHeight="1">
      <c r="B43" s="347" t="s">
        <v>17</v>
      </c>
      <c r="C43" s="348"/>
      <c r="D43" s="348"/>
      <c r="E43" s="348"/>
      <c r="F43" s="348"/>
      <c r="G43" s="348"/>
      <c r="H43" s="348"/>
      <c r="I43" s="349"/>
      <c r="J43" s="304"/>
      <c r="K43" s="305"/>
      <c r="L43" s="305"/>
      <c r="M43" s="305"/>
      <c r="N43" s="305"/>
      <c r="O43" s="305"/>
      <c r="P43" s="305"/>
      <c r="Q43" s="305"/>
      <c r="R43" s="305"/>
      <c r="S43" s="305"/>
      <c r="T43" s="306"/>
      <c r="U43" s="304"/>
      <c r="V43" s="305"/>
      <c r="W43" s="305"/>
      <c r="X43" s="305"/>
      <c r="Y43" s="305"/>
      <c r="Z43" s="305"/>
      <c r="AA43" s="305"/>
      <c r="AB43" s="305"/>
      <c r="AC43" s="305"/>
      <c r="AD43" s="305"/>
      <c r="AE43" s="306"/>
      <c r="AF43" s="304"/>
      <c r="AG43" s="305"/>
      <c r="AH43" s="305"/>
      <c r="AI43" s="305"/>
      <c r="AJ43" s="305"/>
      <c r="AK43" s="305"/>
      <c r="AL43" s="305"/>
      <c r="AM43" s="305"/>
      <c r="AN43" s="305"/>
      <c r="AO43" s="305"/>
      <c r="AP43" s="306"/>
      <c r="AQ43" s="304"/>
      <c r="AR43" s="305"/>
      <c r="AS43" s="305"/>
      <c r="AT43" s="305"/>
      <c r="AU43" s="305"/>
      <c r="AV43" s="305"/>
      <c r="AW43" s="305"/>
      <c r="AX43" s="305"/>
      <c r="AY43" s="305"/>
      <c r="AZ43" s="305"/>
      <c r="BA43" s="306"/>
      <c r="BB43" s="364"/>
      <c r="BC43" s="364"/>
      <c r="BD43" s="364"/>
      <c r="BE43" s="364"/>
      <c r="BF43" s="364"/>
      <c r="BG43" s="364"/>
      <c r="BH43" s="364"/>
      <c r="BI43" s="364"/>
      <c r="BJ43" s="364"/>
      <c r="BK43" s="364"/>
      <c r="BL43" s="364"/>
      <c r="BM43" s="364"/>
      <c r="BN43" s="364"/>
      <c r="BO43" s="364"/>
      <c r="BP43" s="364"/>
      <c r="BQ43" s="364"/>
      <c r="BR43" s="364"/>
      <c r="BS43" s="364"/>
      <c r="BT43" s="390"/>
      <c r="BU43" s="390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DE43" s="367" t="s">
        <v>6</v>
      </c>
      <c r="DF43" s="368"/>
      <c r="DG43" s="368"/>
      <c r="DH43" s="368"/>
      <c r="DI43" s="368"/>
      <c r="DJ43" s="368"/>
      <c r="DK43" s="368"/>
      <c r="DL43" s="369"/>
      <c r="DM43" s="304"/>
      <c r="DN43" s="305"/>
      <c r="DO43" s="305"/>
      <c r="DP43" s="305"/>
      <c r="DQ43" s="305"/>
      <c r="DR43" s="305"/>
      <c r="DS43" s="305"/>
      <c r="DT43" s="305"/>
      <c r="DU43" s="305"/>
      <c r="DV43" s="306"/>
      <c r="DW43" s="304"/>
      <c r="DX43" s="305"/>
      <c r="DY43" s="305"/>
      <c r="DZ43" s="305"/>
      <c r="EA43" s="305"/>
      <c r="EB43" s="305"/>
      <c r="EC43" s="305"/>
      <c r="ED43" s="305"/>
      <c r="EE43" s="305"/>
      <c r="EF43" s="306"/>
      <c r="EG43" s="304"/>
      <c r="EH43" s="305"/>
      <c r="EI43" s="305"/>
      <c r="EJ43" s="305"/>
      <c r="EK43" s="305"/>
      <c r="EL43" s="305"/>
      <c r="EM43" s="305"/>
      <c r="EN43" s="305"/>
      <c r="EO43" s="305"/>
      <c r="EP43" s="306"/>
      <c r="EQ43" s="304"/>
      <c r="ER43" s="305"/>
      <c r="ES43" s="305"/>
      <c r="ET43" s="305"/>
      <c r="EU43" s="305"/>
      <c r="EV43" s="305"/>
      <c r="EW43" s="305"/>
      <c r="EX43" s="305"/>
      <c r="EY43" s="305"/>
      <c r="EZ43" s="306"/>
      <c r="FA43" s="364"/>
      <c r="FB43" s="364"/>
      <c r="FC43" s="364"/>
      <c r="FD43" s="364"/>
      <c r="FE43" s="364"/>
      <c r="FF43" s="364"/>
      <c r="FG43" s="364"/>
      <c r="FH43" s="364"/>
      <c r="FI43" s="364"/>
      <c r="FJ43" s="364"/>
      <c r="FK43" s="364"/>
      <c r="FL43" s="364"/>
      <c r="FM43" s="364"/>
      <c r="FN43" s="364"/>
      <c r="FO43" s="364"/>
      <c r="FP43" s="364"/>
      <c r="FQ43" s="364"/>
      <c r="FR43" s="364"/>
      <c r="FS43" s="390"/>
      <c r="FT43" s="390"/>
    </row>
    <row r="44" spans="2:185" ht="7.35" customHeight="1">
      <c r="B44" s="350"/>
      <c r="C44" s="351"/>
      <c r="D44" s="351"/>
      <c r="E44" s="351"/>
      <c r="F44" s="351"/>
      <c r="G44" s="351"/>
      <c r="H44" s="351"/>
      <c r="I44" s="352"/>
      <c r="J44" s="307"/>
      <c r="K44" s="308"/>
      <c r="L44" s="308"/>
      <c r="M44" s="308"/>
      <c r="N44" s="308"/>
      <c r="O44" s="308"/>
      <c r="P44" s="308"/>
      <c r="Q44" s="308"/>
      <c r="R44" s="308"/>
      <c r="S44" s="308"/>
      <c r="T44" s="309"/>
      <c r="U44" s="307"/>
      <c r="V44" s="308"/>
      <c r="W44" s="308"/>
      <c r="X44" s="308"/>
      <c r="Y44" s="308"/>
      <c r="Z44" s="308"/>
      <c r="AA44" s="308"/>
      <c r="AB44" s="308"/>
      <c r="AC44" s="308"/>
      <c r="AD44" s="308"/>
      <c r="AE44" s="309"/>
      <c r="AF44" s="307"/>
      <c r="AG44" s="308"/>
      <c r="AH44" s="308"/>
      <c r="AI44" s="308"/>
      <c r="AJ44" s="308"/>
      <c r="AK44" s="308"/>
      <c r="AL44" s="308"/>
      <c r="AM44" s="308"/>
      <c r="AN44" s="308"/>
      <c r="AO44" s="308"/>
      <c r="AP44" s="309"/>
      <c r="AQ44" s="307"/>
      <c r="AR44" s="308"/>
      <c r="AS44" s="308"/>
      <c r="AT44" s="308"/>
      <c r="AU44" s="308"/>
      <c r="AV44" s="308"/>
      <c r="AW44" s="308"/>
      <c r="AX44" s="308"/>
      <c r="AY44" s="308"/>
      <c r="AZ44" s="308"/>
      <c r="BA44" s="309"/>
      <c r="BB44" s="364"/>
      <c r="BC44" s="364"/>
      <c r="BD44" s="364"/>
      <c r="BE44" s="364"/>
      <c r="BF44" s="364"/>
      <c r="BG44" s="364"/>
      <c r="BH44" s="364"/>
      <c r="BI44" s="364"/>
      <c r="BJ44" s="364"/>
      <c r="BK44" s="364"/>
      <c r="BL44" s="364"/>
      <c r="BM44" s="364"/>
      <c r="BN44" s="364"/>
      <c r="BO44" s="364"/>
      <c r="BP44" s="364"/>
      <c r="BQ44" s="364"/>
      <c r="BR44" s="364"/>
      <c r="BS44" s="364"/>
      <c r="BT44" s="390"/>
      <c r="BU44" s="390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DE44" s="370"/>
      <c r="DF44" s="371"/>
      <c r="DG44" s="371"/>
      <c r="DH44" s="371"/>
      <c r="DI44" s="371"/>
      <c r="DJ44" s="371"/>
      <c r="DK44" s="371"/>
      <c r="DL44" s="372"/>
      <c r="DM44" s="307"/>
      <c r="DN44" s="308"/>
      <c r="DO44" s="308"/>
      <c r="DP44" s="308"/>
      <c r="DQ44" s="308"/>
      <c r="DR44" s="308"/>
      <c r="DS44" s="308"/>
      <c r="DT44" s="308"/>
      <c r="DU44" s="308"/>
      <c r="DV44" s="309"/>
      <c r="DW44" s="307"/>
      <c r="DX44" s="308"/>
      <c r="DY44" s="308"/>
      <c r="DZ44" s="308"/>
      <c r="EA44" s="308"/>
      <c r="EB44" s="308"/>
      <c r="EC44" s="308"/>
      <c r="ED44" s="308"/>
      <c r="EE44" s="308"/>
      <c r="EF44" s="309"/>
      <c r="EG44" s="307"/>
      <c r="EH44" s="308"/>
      <c r="EI44" s="308"/>
      <c r="EJ44" s="308"/>
      <c r="EK44" s="308"/>
      <c r="EL44" s="308"/>
      <c r="EM44" s="308"/>
      <c r="EN44" s="308"/>
      <c r="EO44" s="308"/>
      <c r="EP44" s="309"/>
      <c r="EQ44" s="307"/>
      <c r="ER44" s="308"/>
      <c r="ES44" s="308"/>
      <c r="ET44" s="308"/>
      <c r="EU44" s="308"/>
      <c r="EV44" s="308"/>
      <c r="EW44" s="308"/>
      <c r="EX44" s="308"/>
      <c r="EY44" s="308"/>
      <c r="EZ44" s="309"/>
      <c r="FA44" s="364"/>
      <c r="FB44" s="364"/>
      <c r="FC44" s="364"/>
      <c r="FD44" s="364"/>
      <c r="FE44" s="364"/>
      <c r="FF44" s="364"/>
      <c r="FG44" s="364"/>
      <c r="FH44" s="364"/>
      <c r="FI44" s="364"/>
      <c r="FJ44" s="364"/>
      <c r="FK44" s="364"/>
      <c r="FL44" s="364"/>
      <c r="FM44" s="364"/>
      <c r="FN44" s="364"/>
      <c r="FO44" s="364"/>
      <c r="FP44" s="364"/>
      <c r="FQ44" s="364"/>
      <c r="FR44" s="364"/>
      <c r="FS44" s="390"/>
      <c r="FT44" s="390"/>
    </row>
    <row r="45" spans="2:185" ht="7.35" customHeight="1">
      <c r="B45" s="331">
        <v>5</v>
      </c>
      <c r="C45" s="332"/>
      <c r="D45" s="75"/>
      <c r="E45" s="75"/>
      <c r="F45" s="75"/>
      <c r="G45" s="75"/>
      <c r="H45" s="75"/>
      <c r="I45" s="76"/>
      <c r="J45" s="373"/>
      <c r="K45" s="374"/>
      <c r="L45" s="374"/>
      <c r="M45" s="374"/>
      <c r="N45" s="374"/>
      <c r="O45" s="374"/>
      <c r="P45" s="374"/>
      <c r="Q45" s="374"/>
      <c r="R45" s="374"/>
      <c r="S45" s="374"/>
      <c r="T45" s="375"/>
      <c r="U45" s="80"/>
      <c r="V45" s="80"/>
      <c r="W45" s="80"/>
      <c r="X45" s="80"/>
      <c r="Y45" s="80"/>
      <c r="Z45" s="80"/>
      <c r="AA45" s="80"/>
      <c r="AB45" s="80"/>
      <c r="AC45" s="80"/>
      <c r="AD45" s="382" t="s">
        <v>151</v>
      </c>
      <c r="AE45" s="383"/>
      <c r="AF45" s="123"/>
      <c r="AG45" s="120"/>
      <c r="AH45" s="120"/>
      <c r="AI45" s="120"/>
      <c r="AJ45" s="120"/>
      <c r="AK45" s="120"/>
      <c r="AL45" s="120"/>
      <c r="AM45" s="120"/>
      <c r="AN45" s="120"/>
      <c r="AO45" s="120"/>
      <c r="AP45" s="122"/>
      <c r="AQ45" s="82"/>
      <c r="AR45" s="80"/>
      <c r="AS45" s="80"/>
      <c r="AT45" s="80"/>
      <c r="AU45" s="80"/>
      <c r="AV45" s="80"/>
      <c r="AW45" s="80"/>
      <c r="AX45" s="80"/>
      <c r="AY45" s="80"/>
      <c r="AZ45" s="382" t="s">
        <v>153</v>
      </c>
      <c r="BA45" s="383"/>
      <c r="BB45" s="386"/>
      <c r="BC45" s="387"/>
      <c r="BD45" s="387"/>
      <c r="BE45" s="387"/>
      <c r="BF45" s="387"/>
      <c r="BG45" s="388"/>
      <c r="BH45" s="386"/>
      <c r="BI45" s="387"/>
      <c r="BJ45" s="387"/>
      <c r="BK45" s="387"/>
      <c r="BL45" s="387"/>
      <c r="BM45" s="388"/>
      <c r="BN45" s="386"/>
      <c r="BO45" s="387"/>
      <c r="BP45" s="387"/>
      <c r="BQ45" s="387"/>
      <c r="BR45" s="387"/>
      <c r="BS45" s="388"/>
      <c r="BT45" s="266">
        <f>FZ63</f>
        <v>1</v>
      </c>
      <c r="BU45" s="266"/>
      <c r="BV45" s="77"/>
      <c r="BW45" s="77"/>
      <c r="BX45" s="77"/>
      <c r="BY45" s="365">
        <v>1</v>
      </c>
      <c r="BZ45" s="365"/>
      <c r="CA45" s="365"/>
      <c r="CB45" s="365" t="str">
        <f>VLOOKUP(1,FZ63:GA66,2,FALSE)</f>
        <v>飛翔会Ｂ</v>
      </c>
      <c r="CC45" s="365"/>
      <c r="CD45" s="365"/>
      <c r="CE45" s="365"/>
      <c r="CF45" s="365"/>
      <c r="CG45" s="365"/>
      <c r="CH45" s="365"/>
      <c r="CI45" s="365"/>
      <c r="CJ45" s="365"/>
      <c r="CK45" s="365"/>
      <c r="CL45" s="365"/>
      <c r="DE45" s="360">
        <v>1</v>
      </c>
      <c r="DF45" s="361"/>
      <c r="DG45" s="75"/>
      <c r="DH45" s="75"/>
      <c r="DI45" s="75"/>
      <c r="DJ45" s="75"/>
      <c r="DK45" s="75"/>
      <c r="DL45" s="76"/>
      <c r="DM45" s="373"/>
      <c r="DN45" s="374"/>
      <c r="DO45" s="374"/>
      <c r="DP45" s="374"/>
      <c r="DQ45" s="374"/>
      <c r="DR45" s="374"/>
      <c r="DS45" s="374"/>
      <c r="DT45" s="374"/>
      <c r="DU45" s="374"/>
      <c r="DV45" s="375"/>
      <c r="DW45" s="80"/>
      <c r="DX45" s="80"/>
      <c r="DY45" s="80"/>
      <c r="DZ45" s="80"/>
      <c r="EA45" s="80"/>
      <c r="EB45" s="80"/>
      <c r="EC45" s="80"/>
      <c r="ED45" s="80"/>
      <c r="EE45" s="80"/>
      <c r="EF45" s="81"/>
      <c r="EG45" s="82"/>
      <c r="EH45" s="80"/>
      <c r="EI45" s="80"/>
      <c r="EJ45" s="80"/>
      <c r="EK45" s="80"/>
      <c r="EL45" s="80"/>
      <c r="EM45" s="80"/>
      <c r="EN45" s="80"/>
      <c r="EO45" s="80"/>
      <c r="EP45" s="81"/>
      <c r="EQ45" s="82"/>
      <c r="ER45" s="80"/>
      <c r="ES45" s="80"/>
      <c r="ET45" s="80"/>
      <c r="EU45" s="80"/>
      <c r="EV45" s="80"/>
      <c r="EW45" s="80"/>
      <c r="EX45" s="80"/>
      <c r="EY45" s="80"/>
      <c r="EZ45" s="81"/>
      <c r="FA45" s="45">
        <f>COUNTIF(DW47,"=2")</f>
        <v>1</v>
      </c>
      <c r="FB45" s="46">
        <f>COUNTIF(EG47,"=2")</f>
        <v>0</v>
      </c>
      <c r="FC45" s="46">
        <f>COUNTIF(EQ47,"=2")</f>
        <v>1</v>
      </c>
      <c r="FD45" s="83"/>
      <c r="FE45" s="83"/>
      <c r="FF45" s="84"/>
      <c r="FG45" s="85"/>
      <c r="FH45" s="83"/>
      <c r="FI45" s="83"/>
      <c r="FJ45" s="83"/>
      <c r="FK45" s="83"/>
      <c r="FL45" s="84"/>
      <c r="FM45" s="47">
        <f>SUM(X46:Y51)</f>
        <v>30</v>
      </c>
      <c r="FN45" s="47">
        <f>SUM(AI46:AJ51)</f>
        <v>0</v>
      </c>
      <c r="FO45" s="47">
        <f>SUM(AT46:AU51)</f>
        <v>30</v>
      </c>
      <c r="FP45" s="77"/>
      <c r="FQ45" s="77"/>
      <c r="FR45" s="77"/>
      <c r="FS45" s="365"/>
      <c r="FT45" s="365"/>
      <c r="FV45" s="77"/>
      <c r="FW45" s="77"/>
      <c r="FX45" s="366" t="s">
        <v>0</v>
      </c>
      <c r="FY45" s="48">
        <f>FA51*1000</f>
        <v>2000</v>
      </c>
      <c r="FZ45" s="49">
        <f>RANK(FY45,FY45:FY48)</f>
        <v>1</v>
      </c>
      <c r="GA45" s="86"/>
      <c r="GB45" s="87"/>
      <c r="GC45" s="88"/>
    </row>
    <row r="46" spans="2:185" ht="7.35" customHeight="1">
      <c r="B46" s="333"/>
      <c r="C46" s="334"/>
      <c r="D46" s="78"/>
      <c r="E46" s="78"/>
      <c r="F46" s="78"/>
      <c r="G46" s="78"/>
      <c r="H46" s="78"/>
      <c r="I46" s="79"/>
      <c r="J46" s="376"/>
      <c r="K46" s="377"/>
      <c r="L46" s="377"/>
      <c r="M46" s="377"/>
      <c r="N46" s="377"/>
      <c r="O46" s="377"/>
      <c r="P46" s="377"/>
      <c r="Q46" s="377"/>
      <c r="R46" s="377"/>
      <c r="S46" s="377"/>
      <c r="T46" s="378"/>
      <c r="U46" s="80"/>
      <c r="V46" s="80"/>
      <c r="W46" s="89"/>
      <c r="X46" s="251">
        <v>15</v>
      </c>
      <c r="Y46" s="251"/>
      <c r="Z46" s="392" t="s">
        <v>24</v>
      </c>
      <c r="AA46" s="251">
        <v>13</v>
      </c>
      <c r="AB46" s="251"/>
      <c r="AC46" s="90"/>
      <c r="AD46" s="384"/>
      <c r="AE46" s="385"/>
      <c r="AF46" s="123"/>
      <c r="AG46" s="120"/>
      <c r="AH46" s="121"/>
      <c r="AI46" s="391"/>
      <c r="AJ46" s="391"/>
      <c r="AK46" s="181"/>
      <c r="AL46" s="391"/>
      <c r="AM46" s="391"/>
      <c r="AN46" s="119"/>
      <c r="AO46" s="120"/>
      <c r="AP46" s="122"/>
      <c r="AQ46" s="82"/>
      <c r="AR46" s="80"/>
      <c r="AS46" s="89"/>
      <c r="AT46" s="251">
        <v>15</v>
      </c>
      <c r="AU46" s="251"/>
      <c r="AV46" s="392" t="s">
        <v>24</v>
      </c>
      <c r="AW46" s="251">
        <v>13</v>
      </c>
      <c r="AX46" s="251"/>
      <c r="AY46" s="90"/>
      <c r="AZ46" s="384"/>
      <c r="BA46" s="385"/>
      <c r="BB46" s="367"/>
      <c r="BC46" s="368"/>
      <c r="BD46" s="368"/>
      <c r="BE46" s="368"/>
      <c r="BF46" s="368"/>
      <c r="BG46" s="369"/>
      <c r="BH46" s="367"/>
      <c r="BI46" s="368"/>
      <c r="BJ46" s="368"/>
      <c r="BK46" s="368"/>
      <c r="BL46" s="368"/>
      <c r="BM46" s="369"/>
      <c r="BN46" s="367"/>
      <c r="BO46" s="389"/>
      <c r="BP46" s="389"/>
      <c r="BQ46" s="389"/>
      <c r="BR46" s="389"/>
      <c r="BS46" s="369"/>
      <c r="BT46" s="266"/>
      <c r="BU46" s="266"/>
      <c r="BV46" s="77"/>
      <c r="BW46" s="77"/>
      <c r="BX46" s="77"/>
      <c r="BY46" s="365"/>
      <c r="BZ46" s="365"/>
      <c r="CA46" s="365"/>
      <c r="CB46" s="365"/>
      <c r="CC46" s="365"/>
      <c r="CD46" s="365"/>
      <c r="CE46" s="365"/>
      <c r="CF46" s="365"/>
      <c r="CG46" s="365"/>
      <c r="CH46" s="365"/>
      <c r="CI46" s="365"/>
      <c r="CJ46" s="365"/>
      <c r="CK46" s="365"/>
      <c r="CL46" s="365"/>
      <c r="DE46" s="362"/>
      <c r="DF46" s="363"/>
      <c r="DG46" s="78"/>
      <c r="DH46" s="78"/>
      <c r="DI46" s="78"/>
      <c r="DJ46" s="78"/>
      <c r="DK46" s="78"/>
      <c r="DL46" s="79"/>
      <c r="DM46" s="376"/>
      <c r="DN46" s="377"/>
      <c r="DO46" s="377"/>
      <c r="DP46" s="377"/>
      <c r="DQ46" s="377"/>
      <c r="DR46" s="377"/>
      <c r="DS46" s="377"/>
      <c r="DT46" s="377"/>
      <c r="DU46" s="377"/>
      <c r="DV46" s="378"/>
      <c r="DW46" s="80"/>
      <c r="DX46" s="80"/>
      <c r="DY46" s="89"/>
      <c r="DZ46" s="258" t="str">
        <f>IF(X46&gt;AA46,"1",IF(X46&lt;AA46,"0"))</f>
        <v>1</v>
      </c>
      <c r="EA46" s="258"/>
      <c r="EB46" s="258" t="str">
        <f>IF(X46&lt;AA46,"1",IF(X46&gt;AA46,"0"))</f>
        <v>0</v>
      </c>
      <c r="EC46" s="258"/>
      <c r="ED46" s="90"/>
      <c r="EE46" s="80"/>
      <c r="EF46" s="81"/>
      <c r="EG46" s="82"/>
      <c r="EH46" s="80"/>
      <c r="EI46" s="89"/>
      <c r="EJ46" s="258" t="b">
        <f>IF(AI46&gt;AL46,"1",IF(AI46&lt;AL46,"0"))</f>
        <v>0</v>
      </c>
      <c r="EK46" s="258"/>
      <c r="EL46" s="258" t="b">
        <f>IF(AI46&lt;AL46,"1",IF(AI46&gt;AL46,"0"))</f>
        <v>0</v>
      </c>
      <c r="EM46" s="258"/>
      <c r="EN46" s="90"/>
      <c r="EO46" s="80"/>
      <c r="EP46" s="81"/>
      <c r="EQ46" s="82"/>
      <c r="ER46" s="80"/>
      <c r="ES46" s="89"/>
      <c r="ET46" s="258" t="str">
        <f>IF(AT46&gt;AW46,"1",IF(AT46&lt;AW46,"0"))</f>
        <v>1</v>
      </c>
      <c r="EU46" s="258"/>
      <c r="EV46" s="258" t="str">
        <f>IF(AT46&lt;AW46,"1",IF(AT46&gt;AW46,"0"))</f>
        <v>0</v>
      </c>
      <c r="EW46" s="258"/>
      <c r="EX46" s="90"/>
      <c r="EY46" s="80"/>
      <c r="EZ46" s="81"/>
      <c r="FA46" s="91"/>
      <c r="FB46" s="92"/>
      <c r="FC46" s="92"/>
      <c r="FD46" s="50">
        <f>COUNTIF(EE47,"=2")</f>
        <v>0</v>
      </c>
      <c r="FE46" s="50">
        <f>COUNTIF(EO47,"=2")</f>
        <v>0</v>
      </c>
      <c r="FF46" s="51">
        <f>COUNTIF(EY47,"=2")</f>
        <v>0</v>
      </c>
      <c r="FG46" s="91"/>
      <c r="FH46" s="92"/>
      <c r="FI46" s="92"/>
      <c r="FJ46" s="92"/>
      <c r="FK46" s="92"/>
      <c r="FL46" s="93"/>
      <c r="FM46" s="77"/>
      <c r="FN46" s="77"/>
      <c r="FO46" s="77"/>
      <c r="FP46" s="47">
        <f>SUM(AA46:AB51)</f>
        <v>18</v>
      </c>
      <c r="FQ46" s="47">
        <f>SUM(AL46:AM51)</f>
        <v>0</v>
      </c>
      <c r="FR46" s="47">
        <f>SUM(AW46:AX51)</f>
        <v>20</v>
      </c>
      <c r="FS46" s="365"/>
      <c r="FT46" s="365"/>
      <c r="FV46" s="77"/>
      <c r="FW46" s="77"/>
      <c r="FX46" s="366"/>
      <c r="FY46" s="48">
        <f>FA59*1000</f>
        <v>1000</v>
      </c>
      <c r="FZ46" s="49">
        <f>RANK(FY46,FY45:FY48)</f>
        <v>2</v>
      </c>
      <c r="GA46" s="86"/>
      <c r="GB46" s="87"/>
      <c r="GC46" s="88"/>
    </row>
    <row r="47" spans="2:185" ht="7.35" customHeight="1">
      <c r="B47" s="357" t="s">
        <v>114</v>
      </c>
      <c r="C47" s="358"/>
      <c r="D47" s="358"/>
      <c r="E47" s="358"/>
      <c r="F47" s="358"/>
      <c r="G47" s="358"/>
      <c r="H47" s="358"/>
      <c r="I47" s="359"/>
      <c r="J47" s="376"/>
      <c r="K47" s="377"/>
      <c r="L47" s="377"/>
      <c r="M47" s="377"/>
      <c r="N47" s="377"/>
      <c r="O47" s="377"/>
      <c r="P47" s="377"/>
      <c r="Q47" s="377"/>
      <c r="R47" s="377"/>
      <c r="S47" s="377"/>
      <c r="T47" s="378"/>
      <c r="U47" s="258">
        <f>DW47</f>
        <v>2</v>
      </c>
      <c r="V47" s="253"/>
      <c r="W47" s="82"/>
      <c r="X47" s="251"/>
      <c r="Y47" s="251"/>
      <c r="Z47" s="392"/>
      <c r="AA47" s="251"/>
      <c r="AB47" s="251"/>
      <c r="AC47" s="81"/>
      <c r="AD47" s="252">
        <f>EE47</f>
        <v>0</v>
      </c>
      <c r="AE47" s="253"/>
      <c r="AF47" s="394">
        <f>EG47</f>
        <v>0</v>
      </c>
      <c r="AG47" s="395"/>
      <c r="AH47" s="123"/>
      <c r="AI47" s="391"/>
      <c r="AJ47" s="391"/>
      <c r="AK47" s="181"/>
      <c r="AL47" s="391"/>
      <c r="AM47" s="391"/>
      <c r="AN47" s="122"/>
      <c r="AO47" s="394">
        <f>EO47</f>
        <v>0</v>
      </c>
      <c r="AP47" s="395"/>
      <c r="AQ47" s="252">
        <f>EQ47</f>
        <v>2</v>
      </c>
      <c r="AR47" s="253"/>
      <c r="AS47" s="82"/>
      <c r="AT47" s="251"/>
      <c r="AU47" s="251"/>
      <c r="AV47" s="392"/>
      <c r="AW47" s="251"/>
      <c r="AX47" s="251"/>
      <c r="AY47" s="81"/>
      <c r="AZ47" s="252">
        <f>EY47</f>
        <v>0</v>
      </c>
      <c r="BA47" s="253"/>
      <c r="BB47" s="298">
        <f>FA47</f>
        <v>2</v>
      </c>
      <c r="BC47" s="295"/>
      <c r="BD47" s="393"/>
      <c r="BE47" s="393"/>
      <c r="BF47" s="295">
        <f>FE47</f>
        <v>0</v>
      </c>
      <c r="BG47" s="296"/>
      <c r="BH47" s="298">
        <f>FG47</f>
        <v>4</v>
      </c>
      <c r="BI47" s="295"/>
      <c r="BJ47" s="393"/>
      <c r="BK47" s="393"/>
      <c r="BL47" s="295">
        <f>FK47</f>
        <v>0</v>
      </c>
      <c r="BM47" s="296"/>
      <c r="BN47" s="297">
        <f>FM47</f>
        <v>60</v>
      </c>
      <c r="BO47" s="255"/>
      <c r="BP47" s="393"/>
      <c r="BQ47" s="393"/>
      <c r="BR47" s="255">
        <f>FQ47</f>
        <v>38</v>
      </c>
      <c r="BS47" s="256"/>
      <c r="BT47" s="266"/>
      <c r="BU47" s="266"/>
      <c r="BV47" s="77"/>
      <c r="BW47" s="77"/>
      <c r="BX47" s="77"/>
      <c r="BY47" s="365">
        <v>2</v>
      </c>
      <c r="BZ47" s="365"/>
      <c r="CA47" s="365"/>
      <c r="CB47" s="365" t="str">
        <f>VLOOKUP(2,FZ63:GA66,2,FALSE)</f>
        <v>プレシャスＢ</v>
      </c>
      <c r="CC47" s="365"/>
      <c r="CD47" s="365"/>
      <c r="CE47" s="365"/>
      <c r="CF47" s="365"/>
      <c r="CG47" s="365"/>
      <c r="CH47" s="365"/>
      <c r="CI47" s="365"/>
      <c r="CJ47" s="365"/>
      <c r="CK47" s="365"/>
      <c r="CL47" s="365"/>
      <c r="DE47" s="301" t="str">
        <f>B47</f>
        <v>飛翔会Ｂ</v>
      </c>
      <c r="DF47" s="302"/>
      <c r="DG47" s="302"/>
      <c r="DH47" s="302"/>
      <c r="DI47" s="302"/>
      <c r="DJ47" s="302"/>
      <c r="DK47" s="302"/>
      <c r="DL47" s="303"/>
      <c r="DM47" s="376"/>
      <c r="DN47" s="377"/>
      <c r="DO47" s="377"/>
      <c r="DP47" s="377"/>
      <c r="DQ47" s="377"/>
      <c r="DR47" s="377"/>
      <c r="DS47" s="377"/>
      <c r="DT47" s="377"/>
      <c r="DU47" s="377"/>
      <c r="DV47" s="378"/>
      <c r="DW47" s="258">
        <f>DZ46+DZ48+DZ50</f>
        <v>2</v>
      </c>
      <c r="DX47" s="253"/>
      <c r="DY47" s="82"/>
      <c r="DZ47" s="258"/>
      <c r="EA47" s="258"/>
      <c r="EB47" s="258"/>
      <c r="EC47" s="258"/>
      <c r="ED47" s="81"/>
      <c r="EE47" s="252">
        <f>EB46+EB48+EB50</f>
        <v>0</v>
      </c>
      <c r="EF47" s="253"/>
      <c r="EG47" s="252">
        <f>EJ46+EJ48+EJ50</f>
        <v>0</v>
      </c>
      <c r="EH47" s="253"/>
      <c r="EI47" s="82"/>
      <c r="EJ47" s="258"/>
      <c r="EK47" s="258"/>
      <c r="EL47" s="258"/>
      <c r="EM47" s="258"/>
      <c r="EN47" s="81"/>
      <c r="EO47" s="252">
        <f>EL46+EL48+EL50</f>
        <v>0</v>
      </c>
      <c r="EP47" s="253"/>
      <c r="EQ47" s="252">
        <f>ET46+ET48+ET50</f>
        <v>2</v>
      </c>
      <c r="ER47" s="253"/>
      <c r="ES47" s="82"/>
      <c r="ET47" s="258"/>
      <c r="EU47" s="258"/>
      <c r="EV47" s="258"/>
      <c r="EW47" s="258"/>
      <c r="EX47" s="81"/>
      <c r="EY47" s="252">
        <f>EV46+EV48+EV50</f>
        <v>0</v>
      </c>
      <c r="EZ47" s="253"/>
      <c r="FA47" s="298">
        <f>SUM(FA45:FC45)</f>
        <v>2</v>
      </c>
      <c r="FB47" s="295"/>
      <c r="FC47" s="393"/>
      <c r="FD47" s="393"/>
      <c r="FE47" s="295">
        <f>SUM(FD46:FF46)</f>
        <v>0</v>
      </c>
      <c r="FF47" s="296"/>
      <c r="FG47" s="298">
        <f>SUM(DW47,EG47,EQ47)</f>
        <v>4</v>
      </c>
      <c r="FH47" s="295"/>
      <c r="FI47" s="393"/>
      <c r="FJ47" s="393"/>
      <c r="FK47" s="295">
        <f>SUM(EE47,EO47,EY47)</f>
        <v>0</v>
      </c>
      <c r="FL47" s="296"/>
      <c r="FM47" s="297">
        <f>SUM(FM45:FO45)</f>
        <v>60</v>
      </c>
      <c r="FN47" s="255"/>
      <c r="FO47" s="393"/>
      <c r="FP47" s="393"/>
      <c r="FQ47" s="255">
        <f>SUM(FP46:FR46)</f>
        <v>38</v>
      </c>
      <c r="FR47" s="256"/>
      <c r="FS47" s="365"/>
      <c r="FT47" s="365"/>
      <c r="FV47" s="77"/>
      <c r="FW47" s="77"/>
      <c r="FX47" s="366"/>
      <c r="FY47" s="48">
        <f>FA67*1000</f>
        <v>1000</v>
      </c>
      <c r="FZ47" s="49">
        <f>RANK(FY47,FY45:FY48)</f>
        <v>2</v>
      </c>
      <c r="GA47" s="86"/>
      <c r="GB47" s="87"/>
      <c r="GC47" s="88"/>
    </row>
    <row r="48" spans="2:185" ht="7.35" customHeight="1">
      <c r="B48" s="357"/>
      <c r="C48" s="358"/>
      <c r="D48" s="358"/>
      <c r="E48" s="358"/>
      <c r="F48" s="358"/>
      <c r="G48" s="358"/>
      <c r="H48" s="358"/>
      <c r="I48" s="359"/>
      <c r="J48" s="376"/>
      <c r="K48" s="377"/>
      <c r="L48" s="377"/>
      <c r="M48" s="377"/>
      <c r="N48" s="377"/>
      <c r="O48" s="377"/>
      <c r="P48" s="377"/>
      <c r="Q48" s="377"/>
      <c r="R48" s="377"/>
      <c r="S48" s="377"/>
      <c r="T48" s="378"/>
      <c r="U48" s="258"/>
      <c r="V48" s="253"/>
      <c r="W48" s="82"/>
      <c r="X48" s="251">
        <v>15</v>
      </c>
      <c r="Y48" s="251"/>
      <c r="Z48" s="392" t="s">
        <v>24</v>
      </c>
      <c r="AA48" s="251">
        <v>5</v>
      </c>
      <c r="AB48" s="251"/>
      <c r="AC48" s="81"/>
      <c r="AD48" s="252"/>
      <c r="AE48" s="253"/>
      <c r="AF48" s="394"/>
      <c r="AG48" s="395"/>
      <c r="AH48" s="123"/>
      <c r="AI48" s="391"/>
      <c r="AJ48" s="391"/>
      <c r="AK48" s="181"/>
      <c r="AL48" s="391"/>
      <c r="AM48" s="391"/>
      <c r="AN48" s="122"/>
      <c r="AO48" s="394"/>
      <c r="AP48" s="395"/>
      <c r="AQ48" s="252"/>
      <c r="AR48" s="253"/>
      <c r="AS48" s="82"/>
      <c r="AT48" s="251">
        <v>15</v>
      </c>
      <c r="AU48" s="251"/>
      <c r="AV48" s="392" t="s">
        <v>24</v>
      </c>
      <c r="AW48" s="251">
        <v>7</v>
      </c>
      <c r="AX48" s="251"/>
      <c r="AY48" s="81"/>
      <c r="AZ48" s="252"/>
      <c r="BA48" s="253"/>
      <c r="BB48" s="298"/>
      <c r="BC48" s="295"/>
      <c r="BD48" s="393"/>
      <c r="BE48" s="393"/>
      <c r="BF48" s="295"/>
      <c r="BG48" s="296"/>
      <c r="BH48" s="298"/>
      <c r="BI48" s="295"/>
      <c r="BJ48" s="393"/>
      <c r="BK48" s="393"/>
      <c r="BL48" s="295"/>
      <c r="BM48" s="296"/>
      <c r="BN48" s="297"/>
      <c r="BO48" s="255"/>
      <c r="BP48" s="393"/>
      <c r="BQ48" s="393"/>
      <c r="BR48" s="255"/>
      <c r="BS48" s="256"/>
      <c r="BT48" s="266"/>
      <c r="BU48" s="266"/>
      <c r="BV48" s="77"/>
      <c r="BW48" s="77"/>
      <c r="BX48" s="77"/>
      <c r="BY48" s="365"/>
      <c r="BZ48" s="365"/>
      <c r="CA48" s="365"/>
      <c r="CB48" s="365"/>
      <c r="CC48" s="365"/>
      <c r="CD48" s="365"/>
      <c r="CE48" s="365"/>
      <c r="CF48" s="365"/>
      <c r="CG48" s="365"/>
      <c r="CH48" s="365"/>
      <c r="CI48" s="365"/>
      <c r="CJ48" s="365"/>
      <c r="CK48" s="365"/>
      <c r="CL48" s="365"/>
      <c r="DE48" s="301"/>
      <c r="DF48" s="302"/>
      <c r="DG48" s="302"/>
      <c r="DH48" s="302"/>
      <c r="DI48" s="302"/>
      <c r="DJ48" s="302"/>
      <c r="DK48" s="302"/>
      <c r="DL48" s="303"/>
      <c r="DM48" s="376"/>
      <c r="DN48" s="377"/>
      <c r="DO48" s="377"/>
      <c r="DP48" s="377"/>
      <c r="DQ48" s="377"/>
      <c r="DR48" s="377"/>
      <c r="DS48" s="377"/>
      <c r="DT48" s="377"/>
      <c r="DU48" s="377"/>
      <c r="DV48" s="378"/>
      <c r="DW48" s="258"/>
      <c r="DX48" s="253"/>
      <c r="DY48" s="82"/>
      <c r="DZ48" s="258" t="str">
        <f>IF(X48&gt;AA48,"1",IF(X48&lt;AA48,"0"))</f>
        <v>1</v>
      </c>
      <c r="EA48" s="258"/>
      <c r="EB48" s="258" t="str">
        <f>IF(X48&lt;AA48,"1",IF(X48&gt;AA48,"0"))</f>
        <v>0</v>
      </c>
      <c r="EC48" s="258"/>
      <c r="ED48" s="81"/>
      <c r="EE48" s="252"/>
      <c r="EF48" s="253"/>
      <c r="EG48" s="252"/>
      <c r="EH48" s="253"/>
      <c r="EI48" s="82"/>
      <c r="EJ48" s="258" t="b">
        <f>IF(AI48&gt;AL48,"1",IF(AI48&lt;AL48,"0"))</f>
        <v>0</v>
      </c>
      <c r="EK48" s="258"/>
      <c r="EL48" s="258" t="b">
        <f>IF(AI48&lt;AL48,"1",IF(AI48&gt;AL48,"0"))</f>
        <v>0</v>
      </c>
      <c r="EM48" s="258"/>
      <c r="EN48" s="81"/>
      <c r="EO48" s="252"/>
      <c r="EP48" s="253"/>
      <c r="EQ48" s="252"/>
      <c r="ER48" s="253"/>
      <c r="ES48" s="82"/>
      <c r="ET48" s="258" t="str">
        <f>IF(AT48&gt;AW48,"1",IF(AT48&lt;AW48,"0"))</f>
        <v>1</v>
      </c>
      <c r="EU48" s="258"/>
      <c r="EV48" s="258" t="str">
        <f>IF(AT48&lt;AW48,"1",IF(AT48&gt;AW48,"0"))</f>
        <v>0</v>
      </c>
      <c r="EW48" s="258"/>
      <c r="EX48" s="81"/>
      <c r="EY48" s="252"/>
      <c r="EZ48" s="253"/>
      <c r="FA48" s="298"/>
      <c r="FB48" s="295"/>
      <c r="FC48" s="393"/>
      <c r="FD48" s="393"/>
      <c r="FE48" s="295"/>
      <c r="FF48" s="296"/>
      <c r="FG48" s="298"/>
      <c r="FH48" s="295"/>
      <c r="FI48" s="393"/>
      <c r="FJ48" s="393"/>
      <c r="FK48" s="295"/>
      <c r="FL48" s="296"/>
      <c r="FM48" s="297"/>
      <c r="FN48" s="255"/>
      <c r="FO48" s="393"/>
      <c r="FP48" s="393"/>
      <c r="FQ48" s="255"/>
      <c r="FR48" s="256"/>
      <c r="FS48" s="365"/>
      <c r="FT48" s="365"/>
      <c r="FV48" s="77"/>
      <c r="FW48" s="77"/>
      <c r="FX48" s="366"/>
      <c r="FY48" s="48">
        <f>FA75*1000</f>
        <v>0</v>
      </c>
      <c r="FZ48" s="49">
        <f>RANK(FY48,FY45:FY48)</f>
        <v>4</v>
      </c>
      <c r="GA48" s="86"/>
      <c r="GB48" s="87"/>
      <c r="GC48" s="88"/>
    </row>
    <row r="49" spans="2:185" ht="7.35" customHeight="1">
      <c r="B49" s="357"/>
      <c r="C49" s="358"/>
      <c r="D49" s="358"/>
      <c r="E49" s="358"/>
      <c r="F49" s="358"/>
      <c r="G49" s="358"/>
      <c r="H49" s="358"/>
      <c r="I49" s="359"/>
      <c r="J49" s="376"/>
      <c r="K49" s="377"/>
      <c r="L49" s="377"/>
      <c r="M49" s="377"/>
      <c r="N49" s="377"/>
      <c r="O49" s="377"/>
      <c r="P49" s="377"/>
      <c r="Q49" s="377"/>
      <c r="R49" s="377"/>
      <c r="S49" s="377"/>
      <c r="T49" s="378"/>
      <c r="U49" s="258"/>
      <c r="V49" s="253"/>
      <c r="W49" s="82"/>
      <c r="X49" s="251"/>
      <c r="Y49" s="251"/>
      <c r="Z49" s="392"/>
      <c r="AA49" s="251"/>
      <c r="AB49" s="251"/>
      <c r="AC49" s="81"/>
      <c r="AD49" s="252"/>
      <c r="AE49" s="253"/>
      <c r="AF49" s="394"/>
      <c r="AG49" s="395"/>
      <c r="AH49" s="123"/>
      <c r="AI49" s="391"/>
      <c r="AJ49" s="391"/>
      <c r="AK49" s="181"/>
      <c r="AL49" s="391"/>
      <c r="AM49" s="391"/>
      <c r="AN49" s="122"/>
      <c r="AO49" s="394"/>
      <c r="AP49" s="395"/>
      <c r="AQ49" s="252"/>
      <c r="AR49" s="253"/>
      <c r="AS49" s="82"/>
      <c r="AT49" s="251"/>
      <c r="AU49" s="251"/>
      <c r="AV49" s="392"/>
      <c r="AW49" s="251"/>
      <c r="AX49" s="251"/>
      <c r="AY49" s="81"/>
      <c r="AZ49" s="252"/>
      <c r="BA49" s="253"/>
      <c r="BB49" s="367"/>
      <c r="BC49" s="368"/>
      <c r="BD49" s="368"/>
      <c r="BE49" s="368"/>
      <c r="BF49" s="368"/>
      <c r="BG49" s="369"/>
      <c r="BH49" s="367"/>
      <c r="BI49" s="368"/>
      <c r="BJ49" s="368"/>
      <c r="BK49" s="368"/>
      <c r="BL49" s="368"/>
      <c r="BM49" s="369"/>
      <c r="BN49" s="367"/>
      <c r="BO49" s="389"/>
      <c r="BP49" s="389"/>
      <c r="BQ49" s="389"/>
      <c r="BR49" s="389"/>
      <c r="BS49" s="369"/>
      <c r="BT49" s="266"/>
      <c r="BU49" s="266"/>
      <c r="BV49" s="77"/>
      <c r="BW49" s="77"/>
      <c r="BX49" s="77"/>
      <c r="BY49" s="365">
        <v>3</v>
      </c>
      <c r="BZ49" s="365"/>
      <c r="CA49" s="365"/>
      <c r="CB49" s="365" t="str">
        <f>VLOOKUP(3,FZ63:GA66,2,FALSE)</f>
        <v>ＫＯＧ-Ｋ</v>
      </c>
      <c r="CC49" s="365"/>
      <c r="CD49" s="365"/>
      <c r="CE49" s="365"/>
      <c r="CF49" s="365"/>
      <c r="CG49" s="365"/>
      <c r="CH49" s="365"/>
      <c r="CI49" s="365"/>
      <c r="CJ49" s="365"/>
      <c r="CK49" s="365"/>
      <c r="CL49" s="365"/>
      <c r="DE49" s="301"/>
      <c r="DF49" s="302"/>
      <c r="DG49" s="302"/>
      <c r="DH49" s="302"/>
      <c r="DI49" s="302"/>
      <c r="DJ49" s="302"/>
      <c r="DK49" s="302"/>
      <c r="DL49" s="303"/>
      <c r="DM49" s="376"/>
      <c r="DN49" s="377"/>
      <c r="DO49" s="377"/>
      <c r="DP49" s="377"/>
      <c r="DQ49" s="377"/>
      <c r="DR49" s="377"/>
      <c r="DS49" s="377"/>
      <c r="DT49" s="377"/>
      <c r="DU49" s="377"/>
      <c r="DV49" s="378"/>
      <c r="DW49" s="258"/>
      <c r="DX49" s="253"/>
      <c r="DY49" s="82"/>
      <c r="DZ49" s="258"/>
      <c r="EA49" s="258"/>
      <c r="EB49" s="258"/>
      <c r="EC49" s="258"/>
      <c r="ED49" s="81"/>
      <c r="EE49" s="252"/>
      <c r="EF49" s="253"/>
      <c r="EG49" s="252"/>
      <c r="EH49" s="253"/>
      <c r="EI49" s="82"/>
      <c r="EJ49" s="258"/>
      <c r="EK49" s="258"/>
      <c r="EL49" s="258"/>
      <c r="EM49" s="258"/>
      <c r="EN49" s="81"/>
      <c r="EO49" s="252"/>
      <c r="EP49" s="253"/>
      <c r="EQ49" s="252"/>
      <c r="ER49" s="253"/>
      <c r="ES49" s="82"/>
      <c r="ET49" s="258"/>
      <c r="EU49" s="258"/>
      <c r="EV49" s="258"/>
      <c r="EW49" s="258"/>
      <c r="EX49" s="81"/>
      <c r="EY49" s="252"/>
      <c r="EZ49" s="253"/>
      <c r="FA49" s="91"/>
      <c r="FB49" s="92"/>
      <c r="FC49" s="92"/>
      <c r="FD49" s="92"/>
      <c r="FE49" s="92"/>
      <c r="FF49" s="93"/>
      <c r="FG49" s="91"/>
      <c r="FH49" s="92"/>
      <c r="FI49" s="92"/>
      <c r="FJ49" s="92"/>
      <c r="FK49" s="92"/>
      <c r="FL49" s="93"/>
      <c r="FM49" s="77"/>
      <c r="FN49" s="77"/>
      <c r="FO49" s="77"/>
      <c r="FP49" s="77"/>
      <c r="FQ49" s="77"/>
      <c r="FR49" s="77"/>
      <c r="FS49" s="365"/>
      <c r="FT49" s="365"/>
      <c r="FV49" s="77"/>
      <c r="FW49" s="77"/>
      <c r="FX49" s="77"/>
      <c r="FZ49" s="86"/>
    </row>
    <row r="50" spans="2:185" ht="7.35" customHeight="1">
      <c r="B50" s="357"/>
      <c r="C50" s="358"/>
      <c r="D50" s="358"/>
      <c r="E50" s="358"/>
      <c r="F50" s="358"/>
      <c r="G50" s="358"/>
      <c r="H50" s="358"/>
      <c r="I50" s="359"/>
      <c r="J50" s="376"/>
      <c r="K50" s="377"/>
      <c r="L50" s="377"/>
      <c r="M50" s="377"/>
      <c r="N50" s="377"/>
      <c r="O50" s="377"/>
      <c r="P50" s="377"/>
      <c r="Q50" s="377"/>
      <c r="R50" s="377"/>
      <c r="S50" s="377"/>
      <c r="T50" s="378"/>
      <c r="U50" s="258"/>
      <c r="V50" s="253"/>
      <c r="W50" s="82"/>
      <c r="X50" s="251"/>
      <c r="Y50" s="251"/>
      <c r="Z50" s="392" t="s">
        <v>24</v>
      </c>
      <c r="AA50" s="251"/>
      <c r="AB50" s="251"/>
      <c r="AC50" s="81"/>
      <c r="AD50" s="252"/>
      <c r="AE50" s="253"/>
      <c r="AF50" s="394"/>
      <c r="AG50" s="395"/>
      <c r="AH50" s="123"/>
      <c r="AI50" s="391"/>
      <c r="AJ50" s="391"/>
      <c r="AK50" s="181"/>
      <c r="AL50" s="391"/>
      <c r="AM50" s="391"/>
      <c r="AN50" s="122"/>
      <c r="AO50" s="394"/>
      <c r="AP50" s="395"/>
      <c r="AQ50" s="252"/>
      <c r="AR50" s="253"/>
      <c r="AS50" s="82"/>
      <c r="AT50" s="251"/>
      <c r="AU50" s="251"/>
      <c r="AV50" s="392" t="s">
        <v>24</v>
      </c>
      <c r="AW50" s="251"/>
      <c r="AX50" s="251"/>
      <c r="AY50" s="81"/>
      <c r="AZ50" s="252"/>
      <c r="BA50" s="253"/>
      <c r="BB50" s="396"/>
      <c r="BC50" s="397"/>
      <c r="BD50" s="397"/>
      <c r="BE50" s="397"/>
      <c r="BF50" s="397"/>
      <c r="BG50" s="398"/>
      <c r="BH50" s="396"/>
      <c r="BI50" s="397"/>
      <c r="BJ50" s="397"/>
      <c r="BK50" s="397"/>
      <c r="BL50" s="397"/>
      <c r="BM50" s="398"/>
      <c r="BN50" s="396"/>
      <c r="BO50" s="397"/>
      <c r="BP50" s="397"/>
      <c r="BQ50" s="397"/>
      <c r="BR50" s="397"/>
      <c r="BS50" s="398"/>
      <c r="BT50" s="266"/>
      <c r="BU50" s="266"/>
      <c r="BV50" s="77"/>
      <c r="BW50" s="77"/>
      <c r="BX50" s="77"/>
      <c r="BY50" s="365"/>
      <c r="BZ50" s="365"/>
      <c r="CA50" s="365"/>
      <c r="CB50" s="365"/>
      <c r="CC50" s="365"/>
      <c r="CD50" s="365"/>
      <c r="CE50" s="365"/>
      <c r="CF50" s="365"/>
      <c r="CG50" s="365"/>
      <c r="CH50" s="365"/>
      <c r="CI50" s="365"/>
      <c r="CJ50" s="365"/>
      <c r="CK50" s="365"/>
      <c r="CL50" s="365"/>
      <c r="DE50" s="301"/>
      <c r="DF50" s="302"/>
      <c r="DG50" s="302"/>
      <c r="DH50" s="302"/>
      <c r="DI50" s="302"/>
      <c r="DJ50" s="302"/>
      <c r="DK50" s="302"/>
      <c r="DL50" s="303"/>
      <c r="DM50" s="376"/>
      <c r="DN50" s="377"/>
      <c r="DO50" s="377"/>
      <c r="DP50" s="377"/>
      <c r="DQ50" s="377"/>
      <c r="DR50" s="377"/>
      <c r="DS50" s="377"/>
      <c r="DT50" s="377"/>
      <c r="DU50" s="377"/>
      <c r="DV50" s="378"/>
      <c r="DW50" s="258"/>
      <c r="DX50" s="253"/>
      <c r="DY50" s="82"/>
      <c r="DZ50" s="258" t="b">
        <f>IF(X50&gt;AA50,"1",IF(X50&lt;AA50,"0"))</f>
        <v>0</v>
      </c>
      <c r="EA50" s="258"/>
      <c r="EB50" s="258" t="b">
        <f>IF(X50&lt;AA50,"1",IF(X50&gt;AA50,"0"))</f>
        <v>0</v>
      </c>
      <c r="EC50" s="258"/>
      <c r="ED50" s="81"/>
      <c r="EE50" s="252"/>
      <c r="EF50" s="253"/>
      <c r="EG50" s="252"/>
      <c r="EH50" s="253"/>
      <c r="EI50" s="82"/>
      <c r="EJ50" s="258" t="b">
        <f>IF(AI50&gt;AL50,"1",IF(AI50&lt;AL50,"0"))</f>
        <v>0</v>
      </c>
      <c r="EK50" s="258"/>
      <c r="EL50" s="258" t="b">
        <f>IF(AI50&lt;AL50,"1",IF(AI50&gt;AL50,"0"))</f>
        <v>0</v>
      </c>
      <c r="EM50" s="258"/>
      <c r="EN50" s="81"/>
      <c r="EO50" s="252"/>
      <c r="EP50" s="253"/>
      <c r="EQ50" s="252"/>
      <c r="ER50" s="253"/>
      <c r="ES50" s="82"/>
      <c r="ET50" s="258" t="b">
        <f>IF(AT50&gt;AW50,"1",IF(AT50&lt;AW50,"0"))</f>
        <v>0</v>
      </c>
      <c r="EU50" s="258"/>
      <c r="EV50" s="258" t="b">
        <f>IF(AT50&lt;AW50,"1",IF(AT50&gt;AW50,"0"))</f>
        <v>0</v>
      </c>
      <c r="EW50" s="258"/>
      <c r="EX50" s="81"/>
      <c r="EY50" s="252"/>
      <c r="EZ50" s="253"/>
      <c r="FA50" s="91"/>
      <c r="FB50" s="92"/>
      <c r="FC50" s="92"/>
      <c r="FD50" s="92"/>
      <c r="FE50" s="92"/>
      <c r="FF50" s="93"/>
      <c r="FG50" s="91"/>
      <c r="FH50" s="92"/>
      <c r="FI50" s="92"/>
      <c r="FJ50" s="92"/>
      <c r="FK50" s="92"/>
      <c r="FL50" s="93"/>
      <c r="FM50" s="77"/>
      <c r="FN50" s="77"/>
      <c r="FO50" s="77"/>
      <c r="FP50" s="77"/>
      <c r="FQ50" s="77"/>
      <c r="FR50" s="77"/>
      <c r="FS50" s="365"/>
      <c r="FT50" s="365"/>
      <c r="FV50" s="77"/>
      <c r="FW50" s="77"/>
      <c r="FX50" s="77"/>
      <c r="FZ50" s="86"/>
    </row>
    <row r="51" spans="2:185" ht="7.35" customHeight="1">
      <c r="B51" s="94"/>
      <c r="C51" s="78"/>
      <c r="D51" s="78"/>
      <c r="E51" s="78"/>
      <c r="F51" s="78"/>
      <c r="G51" s="78"/>
      <c r="H51" s="78"/>
      <c r="I51" s="79"/>
      <c r="J51" s="376"/>
      <c r="K51" s="377"/>
      <c r="L51" s="377"/>
      <c r="M51" s="377"/>
      <c r="N51" s="377"/>
      <c r="O51" s="377"/>
      <c r="P51" s="377"/>
      <c r="Q51" s="377"/>
      <c r="R51" s="377"/>
      <c r="S51" s="377"/>
      <c r="T51" s="378"/>
      <c r="U51" s="80"/>
      <c r="V51" s="80"/>
      <c r="W51" s="95"/>
      <c r="X51" s="251"/>
      <c r="Y51" s="251"/>
      <c r="Z51" s="392"/>
      <c r="AA51" s="251"/>
      <c r="AB51" s="251"/>
      <c r="AC51" s="96"/>
      <c r="AD51" s="80"/>
      <c r="AE51" s="81"/>
      <c r="AF51" s="123"/>
      <c r="AG51" s="120"/>
      <c r="AH51" s="124"/>
      <c r="AI51" s="391"/>
      <c r="AJ51" s="391"/>
      <c r="AK51" s="181"/>
      <c r="AL51" s="391"/>
      <c r="AM51" s="391"/>
      <c r="AN51" s="125"/>
      <c r="AO51" s="120"/>
      <c r="AP51" s="122"/>
      <c r="AQ51" s="82"/>
      <c r="AR51" s="80"/>
      <c r="AS51" s="95"/>
      <c r="AT51" s="251"/>
      <c r="AU51" s="251"/>
      <c r="AV51" s="392"/>
      <c r="AW51" s="251"/>
      <c r="AX51" s="251"/>
      <c r="AY51" s="96"/>
      <c r="AZ51" s="80"/>
      <c r="BA51" s="81"/>
      <c r="BB51" s="271"/>
      <c r="BC51" s="272"/>
      <c r="BD51" s="272"/>
      <c r="BE51" s="272"/>
      <c r="BF51" s="272"/>
      <c r="BG51" s="273"/>
      <c r="BH51" s="277" t="str">
        <f>FG51</f>
        <v>MAX</v>
      </c>
      <c r="BI51" s="278"/>
      <c r="BJ51" s="278"/>
      <c r="BK51" s="278"/>
      <c r="BL51" s="278"/>
      <c r="BM51" s="279"/>
      <c r="BN51" s="289">
        <f>FM51</f>
        <v>1.5789473684210527</v>
      </c>
      <c r="BO51" s="272"/>
      <c r="BP51" s="272"/>
      <c r="BQ51" s="272"/>
      <c r="BR51" s="272"/>
      <c r="BS51" s="273"/>
      <c r="BT51" s="266"/>
      <c r="BU51" s="266"/>
      <c r="BV51" s="77"/>
      <c r="BW51" s="77"/>
      <c r="BX51" s="77"/>
      <c r="BY51" s="365">
        <v>4</v>
      </c>
      <c r="BZ51" s="365"/>
      <c r="CA51" s="365"/>
      <c r="CB51" s="365" t="str">
        <f>VLOOKUP(4,FZ63:GA66,2,FALSE)</f>
        <v>Feliz</v>
      </c>
      <c r="CC51" s="365"/>
      <c r="CD51" s="365"/>
      <c r="CE51" s="365"/>
      <c r="CF51" s="365"/>
      <c r="CG51" s="365"/>
      <c r="CH51" s="365"/>
      <c r="CI51" s="365"/>
      <c r="CJ51" s="365"/>
      <c r="CK51" s="365"/>
      <c r="CL51" s="365"/>
      <c r="DE51" s="94"/>
      <c r="DF51" s="78"/>
      <c r="DG51" s="78"/>
      <c r="DH51" s="78"/>
      <c r="DI51" s="78"/>
      <c r="DJ51" s="78"/>
      <c r="DK51" s="78"/>
      <c r="DL51" s="79"/>
      <c r="DM51" s="376"/>
      <c r="DN51" s="377"/>
      <c r="DO51" s="377"/>
      <c r="DP51" s="377"/>
      <c r="DQ51" s="377"/>
      <c r="DR51" s="377"/>
      <c r="DS51" s="377"/>
      <c r="DT51" s="377"/>
      <c r="DU51" s="377"/>
      <c r="DV51" s="378"/>
      <c r="DW51" s="80"/>
      <c r="DX51" s="80"/>
      <c r="DY51" s="95"/>
      <c r="DZ51" s="258"/>
      <c r="EA51" s="258"/>
      <c r="EB51" s="258"/>
      <c r="EC51" s="258"/>
      <c r="ED51" s="96"/>
      <c r="EE51" s="80"/>
      <c r="EF51" s="81"/>
      <c r="EG51" s="82"/>
      <c r="EH51" s="80"/>
      <c r="EI51" s="95"/>
      <c r="EJ51" s="258"/>
      <c r="EK51" s="258"/>
      <c r="EL51" s="258"/>
      <c r="EM51" s="258"/>
      <c r="EN51" s="96"/>
      <c r="EO51" s="80"/>
      <c r="EP51" s="81"/>
      <c r="EQ51" s="82"/>
      <c r="ER51" s="80"/>
      <c r="ES51" s="95"/>
      <c r="ET51" s="258"/>
      <c r="EU51" s="258"/>
      <c r="EV51" s="258"/>
      <c r="EW51" s="258"/>
      <c r="EX51" s="96"/>
      <c r="EY51" s="80"/>
      <c r="EZ51" s="81"/>
      <c r="FA51" s="271">
        <f>IF(FE47=0,FA47,FA47/FE47)</f>
        <v>2</v>
      </c>
      <c r="FB51" s="284"/>
      <c r="FC51" s="284"/>
      <c r="FD51" s="284"/>
      <c r="FE51" s="284"/>
      <c r="FF51" s="285"/>
      <c r="FG51" s="271" t="str">
        <f>GB51</f>
        <v>MAX</v>
      </c>
      <c r="FH51" s="284"/>
      <c r="FI51" s="284"/>
      <c r="FJ51" s="284"/>
      <c r="FK51" s="284"/>
      <c r="FL51" s="285"/>
      <c r="FM51" s="289">
        <f>FM47/FQ47</f>
        <v>1.5789473684210527</v>
      </c>
      <c r="FN51" s="290"/>
      <c r="FO51" s="290"/>
      <c r="FP51" s="290"/>
      <c r="FQ51" s="290"/>
      <c r="FR51" s="291"/>
      <c r="FS51" s="365"/>
      <c r="FT51" s="365"/>
      <c r="FV51" s="77"/>
      <c r="FW51" s="77"/>
      <c r="FX51" s="366" t="s">
        <v>1</v>
      </c>
      <c r="FY51" s="55">
        <f>GC51*100</f>
        <v>700</v>
      </c>
      <c r="FZ51" s="49">
        <f>RANK(FY51,FY51:FY54)</f>
        <v>1</v>
      </c>
      <c r="GB51" s="97" t="str">
        <f>IF(FK47=0,"MAX",FG47/FK47)</f>
        <v>MAX</v>
      </c>
      <c r="GC51" s="74">
        <f>IF(GB51="MAX",7,FG47-FK47)</f>
        <v>7</v>
      </c>
    </row>
    <row r="52" spans="2:185" ht="7.35" customHeight="1">
      <c r="B52" s="98"/>
      <c r="C52" s="99"/>
      <c r="D52" s="99"/>
      <c r="E52" s="99"/>
      <c r="F52" s="99"/>
      <c r="G52" s="99"/>
      <c r="H52" s="99"/>
      <c r="I52" s="100"/>
      <c r="J52" s="379"/>
      <c r="K52" s="380"/>
      <c r="L52" s="380"/>
      <c r="M52" s="380"/>
      <c r="N52" s="380"/>
      <c r="O52" s="380"/>
      <c r="P52" s="380"/>
      <c r="Q52" s="380"/>
      <c r="R52" s="380"/>
      <c r="S52" s="380"/>
      <c r="T52" s="38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96"/>
      <c r="AF52" s="124"/>
      <c r="AG52" s="126"/>
      <c r="AH52" s="126"/>
      <c r="AI52" s="126"/>
      <c r="AJ52" s="126"/>
      <c r="AK52" s="126"/>
      <c r="AL52" s="126"/>
      <c r="AM52" s="126"/>
      <c r="AN52" s="126"/>
      <c r="AO52" s="126"/>
      <c r="AP52" s="125"/>
      <c r="AQ52" s="95"/>
      <c r="AR52" s="101"/>
      <c r="AS52" s="101"/>
      <c r="AT52" s="101"/>
      <c r="AU52" s="101"/>
      <c r="AV52" s="101"/>
      <c r="AW52" s="101"/>
      <c r="AX52" s="101"/>
      <c r="AY52" s="101"/>
      <c r="AZ52" s="101"/>
      <c r="BA52" s="96"/>
      <c r="BB52" s="274"/>
      <c r="BC52" s="275"/>
      <c r="BD52" s="275"/>
      <c r="BE52" s="275"/>
      <c r="BF52" s="275"/>
      <c r="BG52" s="276"/>
      <c r="BH52" s="280"/>
      <c r="BI52" s="281"/>
      <c r="BJ52" s="281"/>
      <c r="BK52" s="281"/>
      <c r="BL52" s="281"/>
      <c r="BM52" s="282"/>
      <c r="BN52" s="274"/>
      <c r="BO52" s="275"/>
      <c r="BP52" s="275"/>
      <c r="BQ52" s="275"/>
      <c r="BR52" s="275"/>
      <c r="BS52" s="276"/>
      <c r="BT52" s="266"/>
      <c r="BU52" s="266"/>
      <c r="BV52" s="77"/>
      <c r="BW52" s="77"/>
      <c r="BX52" s="77"/>
      <c r="BY52" s="365"/>
      <c r="BZ52" s="365"/>
      <c r="CA52" s="365"/>
      <c r="CB52" s="365"/>
      <c r="CC52" s="365"/>
      <c r="CD52" s="365"/>
      <c r="CE52" s="365"/>
      <c r="CF52" s="365"/>
      <c r="CG52" s="365"/>
      <c r="CH52" s="365"/>
      <c r="CI52" s="365"/>
      <c r="CJ52" s="365"/>
      <c r="CK52" s="365"/>
      <c r="CL52" s="365"/>
      <c r="DE52" s="98"/>
      <c r="DF52" s="99"/>
      <c r="DG52" s="99"/>
      <c r="DH52" s="99"/>
      <c r="DI52" s="99"/>
      <c r="DJ52" s="99"/>
      <c r="DK52" s="99"/>
      <c r="DL52" s="100"/>
      <c r="DM52" s="379"/>
      <c r="DN52" s="380"/>
      <c r="DO52" s="380"/>
      <c r="DP52" s="380"/>
      <c r="DQ52" s="380"/>
      <c r="DR52" s="380"/>
      <c r="DS52" s="380"/>
      <c r="DT52" s="380"/>
      <c r="DU52" s="380"/>
      <c r="DV52" s="381"/>
      <c r="DW52" s="101"/>
      <c r="DX52" s="101"/>
      <c r="DY52" s="101"/>
      <c r="DZ52" s="101"/>
      <c r="EA52" s="101"/>
      <c r="EB52" s="101"/>
      <c r="EC52" s="101"/>
      <c r="ED52" s="101"/>
      <c r="EE52" s="101"/>
      <c r="EF52" s="96"/>
      <c r="EG52" s="95"/>
      <c r="EH52" s="101"/>
      <c r="EI52" s="101"/>
      <c r="EJ52" s="101"/>
      <c r="EK52" s="101"/>
      <c r="EL52" s="101"/>
      <c r="EM52" s="101"/>
      <c r="EN52" s="101"/>
      <c r="EO52" s="101"/>
      <c r="EP52" s="96"/>
      <c r="EQ52" s="95"/>
      <c r="ER52" s="101"/>
      <c r="ES52" s="101"/>
      <c r="ET52" s="101"/>
      <c r="EU52" s="101"/>
      <c r="EV52" s="101"/>
      <c r="EW52" s="101"/>
      <c r="EX52" s="101"/>
      <c r="EY52" s="101"/>
      <c r="EZ52" s="96"/>
      <c r="FA52" s="286"/>
      <c r="FB52" s="287"/>
      <c r="FC52" s="287"/>
      <c r="FD52" s="287"/>
      <c r="FE52" s="287"/>
      <c r="FF52" s="288"/>
      <c r="FG52" s="286"/>
      <c r="FH52" s="287"/>
      <c r="FI52" s="287"/>
      <c r="FJ52" s="287"/>
      <c r="FK52" s="287"/>
      <c r="FL52" s="288"/>
      <c r="FM52" s="292"/>
      <c r="FN52" s="293"/>
      <c r="FO52" s="293"/>
      <c r="FP52" s="293"/>
      <c r="FQ52" s="293"/>
      <c r="FR52" s="294"/>
      <c r="FS52" s="365"/>
      <c r="FT52" s="365"/>
      <c r="FV52" s="77"/>
      <c r="FW52" s="77"/>
      <c r="FX52" s="366"/>
      <c r="FY52" s="55">
        <f>GC52*100</f>
        <v>0</v>
      </c>
      <c r="FZ52" s="49">
        <f>RANK(FY52,FY51:FY54)</f>
        <v>2</v>
      </c>
      <c r="GB52" s="97">
        <f>IF(FK55=0,"MAX",FG55/FK55)</f>
        <v>1</v>
      </c>
      <c r="GC52" s="74">
        <f>IF(GB52="MAX",7,FG55-FK55)</f>
        <v>0</v>
      </c>
    </row>
    <row r="53" spans="2:185" ht="7.35" customHeight="1">
      <c r="B53" s="331">
        <v>6</v>
      </c>
      <c r="C53" s="332"/>
      <c r="D53" s="75"/>
      <c r="E53" s="75"/>
      <c r="F53" s="75"/>
      <c r="G53" s="75"/>
      <c r="H53" s="75"/>
      <c r="I53" s="76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3"/>
      <c r="U53" s="373"/>
      <c r="V53" s="374"/>
      <c r="W53" s="374"/>
      <c r="X53" s="374"/>
      <c r="Y53" s="374"/>
      <c r="Z53" s="374"/>
      <c r="AA53" s="374"/>
      <c r="AB53" s="374"/>
      <c r="AC53" s="374"/>
      <c r="AD53" s="374"/>
      <c r="AE53" s="375"/>
      <c r="AF53" s="89"/>
      <c r="AG53" s="104"/>
      <c r="AH53" s="104"/>
      <c r="AI53" s="104"/>
      <c r="AJ53" s="104"/>
      <c r="AK53" s="104"/>
      <c r="AL53" s="104"/>
      <c r="AM53" s="104"/>
      <c r="AN53" s="104"/>
      <c r="AO53" s="382" t="s">
        <v>154</v>
      </c>
      <c r="AP53" s="383"/>
      <c r="AQ53" s="121"/>
      <c r="AR53" s="118"/>
      <c r="AS53" s="118"/>
      <c r="AT53" s="118"/>
      <c r="AU53" s="118"/>
      <c r="AV53" s="118"/>
      <c r="AW53" s="118"/>
      <c r="AX53" s="118"/>
      <c r="AY53" s="118"/>
      <c r="AZ53" s="118"/>
      <c r="BA53" s="119"/>
      <c r="BB53" s="386"/>
      <c r="BC53" s="387"/>
      <c r="BD53" s="387"/>
      <c r="BE53" s="387"/>
      <c r="BF53" s="387"/>
      <c r="BG53" s="388"/>
      <c r="BH53" s="386"/>
      <c r="BI53" s="387"/>
      <c r="BJ53" s="387"/>
      <c r="BK53" s="387"/>
      <c r="BL53" s="387"/>
      <c r="BM53" s="388"/>
      <c r="BN53" s="386"/>
      <c r="BO53" s="387"/>
      <c r="BP53" s="387"/>
      <c r="BQ53" s="387"/>
      <c r="BR53" s="387"/>
      <c r="BS53" s="388"/>
      <c r="BT53" s="266">
        <f>FZ64</f>
        <v>2</v>
      </c>
      <c r="BU53" s="266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DE53" s="360">
        <v>2</v>
      </c>
      <c r="DF53" s="361"/>
      <c r="DG53" s="75"/>
      <c r="DH53" s="75"/>
      <c r="DI53" s="75"/>
      <c r="DJ53" s="75"/>
      <c r="DK53" s="75"/>
      <c r="DL53" s="76"/>
      <c r="DM53" s="102"/>
      <c r="DN53" s="102"/>
      <c r="DO53" s="102"/>
      <c r="DP53" s="102"/>
      <c r="DQ53" s="102"/>
      <c r="DR53" s="102"/>
      <c r="DS53" s="102"/>
      <c r="DT53" s="102"/>
      <c r="DU53" s="102"/>
      <c r="DV53" s="103"/>
      <c r="DW53" s="373"/>
      <c r="DX53" s="374"/>
      <c r="DY53" s="374"/>
      <c r="DZ53" s="374"/>
      <c r="EA53" s="374"/>
      <c r="EB53" s="374"/>
      <c r="EC53" s="374"/>
      <c r="ED53" s="374"/>
      <c r="EE53" s="374"/>
      <c r="EF53" s="375"/>
      <c r="EG53" s="89"/>
      <c r="EH53" s="104"/>
      <c r="EI53" s="104"/>
      <c r="EJ53" s="104"/>
      <c r="EK53" s="104"/>
      <c r="EL53" s="104"/>
      <c r="EM53" s="104"/>
      <c r="EN53" s="104"/>
      <c r="EO53" s="104"/>
      <c r="EP53" s="90"/>
      <c r="EQ53" s="89"/>
      <c r="ER53" s="104"/>
      <c r="ES53" s="104"/>
      <c r="ET53" s="104"/>
      <c r="EU53" s="104"/>
      <c r="EV53" s="104"/>
      <c r="EW53" s="104"/>
      <c r="EX53" s="104"/>
      <c r="EY53" s="104"/>
      <c r="EZ53" s="90"/>
      <c r="FA53" s="45">
        <f>COUNTIF(DM55,"=2")</f>
        <v>0</v>
      </c>
      <c r="FB53" s="46">
        <f>COUNTIF(EG55,"=2")</f>
        <v>1</v>
      </c>
      <c r="FC53" s="46">
        <f>COUNTIF(EQ55,"=2")</f>
        <v>0</v>
      </c>
      <c r="FD53" s="83"/>
      <c r="FE53" s="83"/>
      <c r="FF53" s="84"/>
      <c r="FG53" s="85"/>
      <c r="FH53" s="83"/>
      <c r="FI53" s="83"/>
      <c r="FJ53" s="83"/>
      <c r="FK53" s="83"/>
      <c r="FL53" s="84"/>
      <c r="FM53" s="47">
        <f>SUM(M54:N59)</f>
        <v>18</v>
      </c>
      <c r="FN53" s="47">
        <f>SUM(AI54:AJ59)</f>
        <v>30</v>
      </c>
      <c r="FO53" s="47">
        <f>SUM(AT54:AU59)</f>
        <v>0</v>
      </c>
      <c r="FP53" s="77"/>
      <c r="FQ53" s="77"/>
      <c r="FR53" s="77"/>
      <c r="FS53" s="365"/>
      <c r="FT53" s="365"/>
      <c r="FV53" s="77"/>
      <c r="FW53" s="77"/>
      <c r="FX53" s="366"/>
      <c r="FY53" s="55">
        <f>GC53*100</f>
        <v>-100</v>
      </c>
      <c r="FZ53" s="49">
        <f>RANK(FY53,FY51:FY54)</f>
        <v>3</v>
      </c>
      <c r="GB53" s="97">
        <f>IF(FK63=0,"MAX",FG63/FK63)</f>
        <v>0.66666666666666663</v>
      </c>
      <c r="GC53" s="74">
        <f>IF(GB53="MAX",7,FG63-FK63)</f>
        <v>-1</v>
      </c>
    </row>
    <row r="54" spans="2:185" ht="7.35" customHeight="1">
      <c r="B54" s="333"/>
      <c r="C54" s="334"/>
      <c r="D54" s="78"/>
      <c r="E54" s="78"/>
      <c r="F54" s="78"/>
      <c r="G54" s="78"/>
      <c r="H54" s="78"/>
      <c r="I54" s="79"/>
      <c r="J54" s="102"/>
      <c r="K54" s="102"/>
      <c r="L54" s="105"/>
      <c r="M54" s="258">
        <f>AA46</f>
        <v>13</v>
      </c>
      <c r="N54" s="258"/>
      <c r="O54" s="392" t="s">
        <v>24</v>
      </c>
      <c r="P54" s="258">
        <f>X46</f>
        <v>15</v>
      </c>
      <c r="Q54" s="258"/>
      <c r="R54" s="106"/>
      <c r="S54" s="102"/>
      <c r="T54" s="103"/>
      <c r="U54" s="376"/>
      <c r="V54" s="377"/>
      <c r="W54" s="377"/>
      <c r="X54" s="377"/>
      <c r="Y54" s="377"/>
      <c r="Z54" s="377"/>
      <c r="AA54" s="377"/>
      <c r="AB54" s="377"/>
      <c r="AC54" s="377"/>
      <c r="AD54" s="377"/>
      <c r="AE54" s="378"/>
      <c r="AF54" s="82"/>
      <c r="AG54" s="80"/>
      <c r="AH54" s="89"/>
      <c r="AI54" s="251">
        <v>15</v>
      </c>
      <c r="AJ54" s="251"/>
      <c r="AK54" s="392" t="s">
        <v>24</v>
      </c>
      <c r="AL54" s="251">
        <v>11</v>
      </c>
      <c r="AM54" s="251"/>
      <c r="AN54" s="90"/>
      <c r="AO54" s="384"/>
      <c r="AP54" s="385"/>
      <c r="AQ54" s="123"/>
      <c r="AR54" s="120"/>
      <c r="AS54" s="121"/>
      <c r="AT54" s="391"/>
      <c r="AU54" s="391"/>
      <c r="AV54" s="181"/>
      <c r="AW54" s="391"/>
      <c r="AX54" s="391"/>
      <c r="AY54" s="119"/>
      <c r="AZ54" s="120"/>
      <c r="BA54" s="122"/>
      <c r="BB54" s="367"/>
      <c r="BC54" s="368"/>
      <c r="BD54" s="368"/>
      <c r="BE54" s="368"/>
      <c r="BF54" s="368"/>
      <c r="BG54" s="369"/>
      <c r="BH54" s="367"/>
      <c r="BI54" s="368"/>
      <c r="BJ54" s="368"/>
      <c r="BK54" s="368"/>
      <c r="BL54" s="368"/>
      <c r="BM54" s="369"/>
      <c r="BN54" s="367"/>
      <c r="BO54" s="389"/>
      <c r="BP54" s="389"/>
      <c r="BQ54" s="389"/>
      <c r="BR54" s="389"/>
      <c r="BS54" s="369"/>
      <c r="BT54" s="266"/>
      <c r="BU54" s="266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DE54" s="362"/>
      <c r="DF54" s="363"/>
      <c r="DG54" s="78"/>
      <c r="DH54" s="78"/>
      <c r="DI54" s="78"/>
      <c r="DJ54" s="78"/>
      <c r="DK54" s="78"/>
      <c r="DL54" s="79"/>
      <c r="DM54" s="102"/>
      <c r="DN54" s="102"/>
      <c r="DO54" s="105"/>
      <c r="DP54" s="258" t="str">
        <f>IF(M54&gt;P54,"1",IF(M54&lt;P54,"0"))</f>
        <v>0</v>
      </c>
      <c r="DQ54" s="258"/>
      <c r="DR54" s="258" t="str">
        <f>IF(M54&lt;P54,"1",IF(M54&gt;P54,"0"))</f>
        <v>1</v>
      </c>
      <c r="DS54" s="258"/>
      <c r="DT54" s="106"/>
      <c r="DU54" s="102"/>
      <c r="DV54" s="103"/>
      <c r="DW54" s="376"/>
      <c r="DX54" s="377"/>
      <c r="DY54" s="377"/>
      <c r="DZ54" s="377"/>
      <c r="EA54" s="377"/>
      <c r="EB54" s="377"/>
      <c r="EC54" s="377"/>
      <c r="ED54" s="377"/>
      <c r="EE54" s="377"/>
      <c r="EF54" s="378"/>
      <c r="EG54" s="82"/>
      <c r="EH54" s="80"/>
      <c r="EI54" s="89"/>
      <c r="EJ54" s="258" t="str">
        <f>IF(AI54&gt;AL54,"1",IF(AI54&lt;AL54,"0"))</f>
        <v>1</v>
      </c>
      <c r="EK54" s="258"/>
      <c r="EL54" s="258" t="str">
        <f>IF(AI54&lt;AL54,"1",IF(AI54&gt;AL54,"0"))</f>
        <v>0</v>
      </c>
      <c r="EM54" s="258"/>
      <c r="EN54" s="90"/>
      <c r="EO54" s="80"/>
      <c r="EP54" s="81"/>
      <c r="EQ54" s="82"/>
      <c r="ER54" s="80"/>
      <c r="ES54" s="89"/>
      <c r="ET54" s="258" t="b">
        <f>IF(AT54&gt;AW54,"1",IF(AT54&lt;AW54,"0"))</f>
        <v>0</v>
      </c>
      <c r="EU54" s="258"/>
      <c r="EV54" s="258" t="b">
        <f>IF(AT54&lt;AW54,"1",IF(AT54&gt;AW54,"0"))</f>
        <v>0</v>
      </c>
      <c r="EW54" s="258"/>
      <c r="EX54" s="90"/>
      <c r="EY54" s="80"/>
      <c r="EZ54" s="81"/>
      <c r="FA54" s="91"/>
      <c r="FB54" s="92"/>
      <c r="FC54" s="92"/>
      <c r="FD54" s="50">
        <f>COUNTIF(DU55,"=2")</f>
        <v>1</v>
      </c>
      <c r="FE54" s="50">
        <f>COUNTIF(EO55,"=2")</f>
        <v>0</v>
      </c>
      <c r="FF54" s="51">
        <f>COUNTIF(EY55,"=2")</f>
        <v>0</v>
      </c>
      <c r="FG54" s="91"/>
      <c r="FH54" s="92"/>
      <c r="FI54" s="92"/>
      <c r="FJ54" s="92"/>
      <c r="FK54" s="92"/>
      <c r="FL54" s="93"/>
      <c r="FM54" s="77"/>
      <c r="FN54" s="77"/>
      <c r="FO54" s="77"/>
      <c r="FP54" s="47">
        <f>SUM(P54:Q59)</f>
        <v>30</v>
      </c>
      <c r="FQ54" s="47">
        <f>SUM(AL54:AM59)</f>
        <v>24</v>
      </c>
      <c r="FR54" s="47">
        <f>SUM(AW54:AX59)</f>
        <v>0</v>
      </c>
      <c r="FS54" s="365"/>
      <c r="FT54" s="365"/>
      <c r="FV54" s="77"/>
      <c r="FW54" s="77"/>
      <c r="FX54" s="366"/>
      <c r="FY54" s="55">
        <f>GC54*100</f>
        <v>-300</v>
      </c>
      <c r="FZ54" s="49">
        <f>RANK(FY54,FY51:FY54)</f>
        <v>4</v>
      </c>
      <c r="GB54" s="97">
        <f>IF(FK71=0,"MAX",FG71/FK71)</f>
        <v>0.25</v>
      </c>
      <c r="GC54" s="74">
        <f>IF(GB54="MAX",,FG71-FK71)</f>
        <v>-3</v>
      </c>
    </row>
    <row r="55" spans="2:185" ht="7.35" customHeight="1">
      <c r="B55" s="333" t="s">
        <v>115</v>
      </c>
      <c r="C55" s="334"/>
      <c r="D55" s="334"/>
      <c r="E55" s="334"/>
      <c r="F55" s="334"/>
      <c r="G55" s="334"/>
      <c r="H55" s="334"/>
      <c r="I55" s="335"/>
      <c r="J55" s="258">
        <f>DM55</f>
        <v>0</v>
      </c>
      <c r="K55" s="253"/>
      <c r="L55" s="107"/>
      <c r="M55" s="258"/>
      <c r="N55" s="258"/>
      <c r="O55" s="392"/>
      <c r="P55" s="258"/>
      <c r="Q55" s="258"/>
      <c r="R55" s="103"/>
      <c r="S55" s="252">
        <f>DU55</f>
        <v>2</v>
      </c>
      <c r="T55" s="253"/>
      <c r="U55" s="376"/>
      <c r="V55" s="377"/>
      <c r="W55" s="377"/>
      <c r="X55" s="377"/>
      <c r="Y55" s="377"/>
      <c r="Z55" s="377"/>
      <c r="AA55" s="377"/>
      <c r="AB55" s="377"/>
      <c r="AC55" s="377"/>
      <c r="AD55" s="377"/>
      <c r="AE55" s="378"/>
      <c r="AF55" s="252">
        <f>EG55</f>
        <v>2</v>
      </c>
      <c r="AG55" s="253"/>
      <c r="AH55" s="82"/>
      <c r="AI55" s="251"/>
      <c r="AJ55" s="251"/>
      <c r="AK55" s="392"/>
      <c r="AL55" s="251"/>
      <c r="AM55" s="251"/>
      <c r="AN55" s="81"/>
      <c r="AO55" s="252">
        <f>EO55</f>
        <v>0</v>
      </c>
      <c r="AP55" s="253"/>
      <c r="AQ55" s="394">
        <f>EQ55</f>
        <v>0</v>
      </c>
      <c r="AR55" s="395"/>
      <c r="AS55" s="123"/>
      <c r="AT55" s="391"/>
      <c r="AU55" s="391"/>
      <c r="AV55" s="181"/>
      <c r="AW55" s="391"/>
      <c r="AX55" s="391"/>
      <c r="AY55" s="122"/>
      <c r="AZ55" s="394">
        <f>EY55</f>
        <v>0</v>
      </c>
      <c r="BA55" s="395"/>
      <c r="BB55" s="298">
        <f>FA55</f>
        <v>1</v>
      </c>
      <c r="BC55" s="295"/>
      <c r="BD55" s="393"/>
      <c r="BE55" s="393"/>
      <c r="BF55" s="295">
        <f>FE55</f>
        <v>1</v>
      </c>
      <c r="BG55" s="296"/>
      <c r="BH55" s="298">
        <f>FG55</f>
        <v>2</v>
      </c>
      <c r="BI55" s="295"/>
      <c r="BJ55" s="393"/>
      <c r="BK55" s="393"/>
      <c r="BL55" s="295">
        <f>FK55</f>
        <v>2</v>
      </c>
      <c r="BM55" s="296"/>
      <c r="BN55" s="297">
        <f>FM55</f>
        <v>48</v>
      </c>
      <c r="BO55" s="255"/>
      <c r="BP55" s="393"/>
      <c r="BQ55" s="393"/>
      <c r="BR55" s="255">
        <f>FQ55</f>
        <v>54</v>
      </c>
      <c r="BS55" s="256"/>
      <c r="BT55" s="266"/>
      <c r="BU55" s="266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DE55" s="301" t="str">
        <f>B55</f>
        <v>プレシャスＢ</v>
      </c>
      <c r="DF55" s="302"/>
      <c r="DG55" s="302"/>
      <c r="DH55" s="302"/>
      <c r="DI55" s="302"/>
      <c r="DJ55" s="302"/>
      <c r="DK55" s="302"/>
      <c r="DL55" s="303"/>
      <c r="DM55" s="258">
        <f>DP54+DP56+DP58</f>
        <v>0</v>
      </c>
      <c r="DN55" s="253"/>
      <c r="DO55" s="107"/>
      <c r="DP55" s="258"/>
      <c r="DQ55" s="258"/>
      <c r="DR55" s="258"/>
      <c r="DS55" s="258"/>
      <c r="DT55" s="103"/>
      <c r="DU55" s="252">
        <f>DR54+DR56+DR58</f>
        <v>2</v>
      </c>
      <c r="DV55" s="253"/>
      <c r="DW55" s="376"/>
      <c r="DX55" s="377"/>
      <c r="DY55" s="377"/>
      <c r="DZ55" s="377"/>
      <c r="EA55" s="377"/>
      <c r="EB55" s="377"/>
      <c r="EC55" s="377"/>
      <c r="ED55" s="377"/>
      <c r="EE55" s="377"/>
      <c r="EF55" s="378"/>
      <c r="EG55" s="252">
        <f>EJ54+EJ56+EJ58</f>
        <v>2</v>
      </c>
      <c r="EH55" s="253"/>
      <c r="EI55" s="82"/>
      <c r="EJ55" s="258"/>
      <c r="EK55" s="258"/>
      <c r="EL55" s="258"/>
      <c r="EM55" s="258"/>
      <c r="EN55" s="81"/>
      <c r="EO55" s="252">
        <f>EL54+EL56+EL58</f>
        <v>0</v>
      </c>
      <c r="EP55" s="253"/>
      <c r="EQ55" s="252">
        <f>ET54+ET56+ET58</f>
        <v>0</v>
      </c>
      <c r="ER55" s="253"/>
      <c r="ES55" s="82"/>
      <c r="ET55" s="258"/>
      <c r="EU55" s="258"/>
      <c r="EV55" s="258"/>
      <c r="EW55" s="258"/>
      <c r="EX55" s="81"/>
      <c r="EY55" s="252">
        <f>EV54+EV56+EV58</f>
        <v>0</v>
      </c>
      <c r="EZ55" s="253"/>
      <c r="FA55" s="298">
        <f>SUM(FA53:FC53)</f>
        <v>1</v>
      </c>
      <c r="FB55" s="295"/>
      <c r="FC55" s="393"/>
      <c r="FD55" s="393"/>
      <c r="FE55" s="295">
        <f>SUM(FD54:FF54)</f>
        <v>1</v>
      </c>
      <c r="FF55" s="296"/>
      <c r="FG55" s="298">
        <f>SUM(DM55,EG55,EQ55)</f>
        <v>2</v>
      </c>
      <c r="FH55" s="295"/>
      <c r="FI55" s="393"/>
      <c r="FJ55" s="393"/>
      <c r="FK55" s="295">
        <f>SUM(DU55,EO55,EY55)</f>
        <v>2</v>
      </c>
      <c r="FL55" s="296"/>
      <c r="FM55" s="297">
        <f>SUM(FM53:FO53)</f>
        <v>48</v>
      </c>
      <c r="FN55" s="255"/>
      <c r="FO55" s="393"/>
      <c r="FP55" s="393"/>
      <c r="FQ55" s="255">
        <f>SUM(FP54:FR54)</f>
        <v>54</v>
      </c>
      <c r="FR55" s="256"/>
      <c r="FS55" s="365"/>
      <c r="FT55" s="365"/>
      <c r="FV55" s="77"/>
      <c r="FW55" s="77"/>
      <c r="FX55" s="77"/>
      <c r="FZ55" s="86"/>
    </row>
    <row r="56" spans="2:185" ht="7.35" customHeight="1">
      <c r="B56" s="333"/>
      <c r="C56" s="334"/>
      <c r="D56" s="334"/>
      <c r="E56" s="334"/>
      <c r="F56" s="334"/>
      <c r="G56" s="334"/>
      <c r="H56" s="334"/>
      <c r="I56" s="335"/>
      <c r="J56" s="258"/>
      <c r="K56" s="253"/>
      <c r="L56" s="107"/>
      <c r="M56" s="258">
        <f>AA48</f>
        <v>5</v>
      </c>
      <c r="N56" s="258"/>
      <c r="O56" s="392" t="s">
        <v>24</v>
      </c>
      <c r="P56" s="258">
        <f>X48</f>
        <v>15</v>
      </c>
      <c r="Q56" s="258"/>
      <c r="R56" s="103"/>
      <c r="S56" s="252"/>
      <c r="T56" s="253"/>
      <c r="U56" s="376"/>
      <c r="V56" s="377"/>
      <c r="W56" s="377"/>
      <c r="X56" s="377"/>
      <c r="Y56" s="377"/>
      <c r="Z56" s="377"/>
      <c r="AA56" s="377"/>
      <c r="AB56" s="377"/>
      <c r="AC56" s="377"/>
      <c r="AD56" s="377"/>
      <c r="AE56" s="378"/>
      <c r="AF56" s="252"/>
      <c r="AG56" s="253"/>
      <c r="AH56" s="82"/>
      <c r="AI56" s="251">
        <v>15</v>
      </c>
      <c r="AJ56" s="251"/>
      <c r="AK56" s="392" t="s">
        <v>24</v>
      </c>
      <c r="AL56" s="251">
        <v>13</v>
      </c>
      <c r="AM56" s="251"/>
      <c r="AN56" s="81"/>
      <c r="AO56" s="252"/>
      <c r="AP56" s="253"/>
      <c r="AQ56" s="394"/>
      <c r="AR56" s="395"/>
      <c r="AS56" s="123"/>
      <c r="AT56" s="391"/>
      <c r="AU56" s="391"/>
      <c r="AV56" s="181"/>
      <c r="AW56" s="391"/>
      <c r="AX56" s="391"/>
      <c r="AY56" s="122"/>
      <c r="AZ56" s="394"/>
      <c r="BA56" s="395"/>
      <c r="BB56" s="298"/>
      <c r="BC56" s="295"/>
      <c r="BD56" s="393"/>
      <c r="BE56" s="393"/>
      <c r="BF56" s="295"/>
      <c r="BG56" s="296"/>
      <c r="BH56" s="298"/>
      <c r="BI56" s="295"/>
      <c r="BJ56" s="393"/>
      <c r="BK56" s="393"/>
      <c r="BL56" s="295"/>
      <c r="BM56" s="296"/>
      <c r="BN56" s="297"/>
      <c r="BO56" s="255"/>
      <c r="BP56" s="393"/>
      <c r="BQ56" s="393"/>
      <c r="BR56" s="255"/>
      <c r="BS56" s="256"/>
      <c r="BT56" s="266"/>
      <c r="BU56" s="266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DE56" s="301"/>
      <c r="DF56" s="302"/>
      <c r="DG56" s="302"/>
      <c r="DH56" s="302"/>
      <c r="DI56" s="302"/>
      <c r="DJ56" s="302"/>
      <c r="DK56" s="302"/>
      <c r="DL56" s="303"/>
      <c r="DM56" s="258"/>
      <c r="DN56" s="253"/>
      <c r="DO56" s="107"/>
      <c r="DP56" s="258" t="str">
        <f>IF(M56&gt;P56,"1",IF(M56&lt;P56,"0"))</f>
        <v>0</v>
      </c>
      <c r="DQ56" s="258"/>
      <c r="DR56" s="258" t="str">
        <f>IF(M56&lt;P56,"1",IF(M56&gt;P56,"0"))</f>
        <v>1</v>
      </c>
      <c r="DS56" s="258"/>
      <c r="DT56" s="103"/>
      <c r="DU56" s="252"/>
      <c r="DV56" s="253"/>
      <c r="DW56" s="376"/>
      <c r="DX56" s="377"/>
      <c r="DY56" s="377"/>
      <c r="DZ56" s="377"/>
      <c r="EA56" s="377"/>
      <c r="EB56" s="377"/>
      <c r="EC56" s="377"/>
      <c r="ED56" s="377"/>
      <c r="EE56" s="377"/>
      <c r="EF56" s="378"/>
      <c r="EG56" s="252"/>
      <c r="EH56" s="253"/>
      <c r="EI56" s="82"/>
      <c r="EJ56" s="258" t="str">
        <f>IF(AI56&gt;AL56,"1",IF(AI56&lt;AL56,"0"))</f>
        <v>1</v>
      </c>
      <c r="EK56" s="258"/>
      <c r="EL56" s="258" t="str">
        <f>IF(AI56&lt;AL56,"1",IF(AI56&gt;AL56,"0"))</f>
        <v>0</v>
      </c>
      <c r="EM56" s="258"/>
      <c r="EN56" s="81"/>
      <c r="EO56" s="252"/>
      <c r="EP56" s="253"/>
      <c r="EQ56" s="252"/>
      <c r="ER56" s="253"/>
      <c r="ES56" s="82"/>
      <c r="ET56" s="258" t="b">
        <f>IF(AT56&gt;AW56,"1",IF(AT56&lt;AW56,"0"))</f>
        <v>0</v>
      </c>
      <c r="EU56" s="258"/>
      <c r="EV56" s="258" t="b">
        <f>IF(AT56&lt;AW56,"1",IF(AT56&gt;AW56,"0"))</f>
        <v>0</v>
      </c>
      <c r="EW56" s="258"/>
      <c r="EX56" s="81"/>
      <c r="EY56" s="252"/>
      <c r="EZ56" s="253"/>
      <c r="FA56" s="298"/>
      <c r="FB56" s="295"/>
      <c r="FC56" s="393"/>
      <c r="FD56" s="393"/>
      <c r="FE56" s="295"/>
      <c r="FF56" s="296"/>
      <c r="FG56" s="298"/>
      <c r="FH56" s="295"/>
      <c r="FI56" s="393"/>
      <c r="FJ56" s="393"/>
      <c r="FK56" s="295"/>
      <c r="FL56" s="296"/>
      <c r="FM56" s="297"/>
      <c r="FN56" s="255"/>
      <c r="FO56" s="393"/>
      <c r="FP56" s="393"/>
      <c r="FQ56" s="255"/>
      <c r="FR56" s="256"/>
      <c r="FS56" s="365"/>
      <c r="FT56" s="365"/>
      <c r="FV56" s="77"/>
      <c r="FW56" s="77"/>
      <c r="FX56" s="77"/>
      <c r="FZ56" s="86"/>
    </row>
    <row r="57" spans="2:185" ht="7.35" customHeight="1">
      <c r="B57" s="333"/>
      <c r="C57" s="334"/>
      <c r="D57" s="334"/>
      <c r="E57" s="334"/>
      <c r="F57" s="334"/>
      <c r="G57" s="334"/>
      <c r="H57" s="334"/>
      <c r="I57" s="335"/>
      <c r="J57" s="258"/>
      <c r="K57" s="253"/>
      <c r="L57" s="107"/>
      <c r="M57" s="258"/>
      <c r="N57" s="258"/>
      <c r="O57" s="392"/>
      <c r="P57" s="258"/>
      <c r="Q57" s="258"/>
      <c r="R57" s="103"/>
      <c r="S57" s="252"/>
      <c r="T57" s="253"/>
      <c r="U57" s="376"/>
      <c r="V57" s="377"/>
      <c r="W57" s="377"/>
      <c r="X57" s="377"/>
      <c r="Y57" s="377"/>
      <c r="Z57" s="377"/>
      <c r="AA57" s="377"/>
      <c r="AB57" s="377"/>
      <c r="AC57" s="377"/>
      <c r="AD57" s="377"/>
      <c r="AE57" s="378"/>
      <c r="AF57" s="252"/>
      <c r="AG57" s="253"/>
      <c r="AH57" s="82"/>
      <c r="AI57" s="251"/>
      <c r="AJ57" s="251"/>
      <c r="AK57" s="392"/>
      <c r="AL57" s="251"/>
      <c r="AM57" s="251"/>
      <c r="AN57" s="81"/>
      <c r="AO57" s="252"/>
      <c r="AP57" s="253"/>
      <c r="AQ57" s="394"/>
      <c r="AR57" s="395"/>
      <c r="AS57" s="123"/>
      <c r="AT57" s="391"/>
      <c r="AU57" s="391"/>
      <c r="AV57" s="181"/>
      <c r="AW57" s="391"/>
      <c r="AX57" s="391"/>
      <c r="AY57" s="122"/>
      <c r="AZ57" s="394"/>
      <c r="BA57" s="395"/>
      <c r="BB57" s="367"/>
      <c r="BC57" s="368"/>
      <c r="BD57" s="368"/>
      <c r="BE57" s="368"/>
      <c r="BF57" s="368"/>
      <c r="BG57" s="369"/>
      <c r="BH57" s="367"/>
      <c r="BI57" s="368"/>
      <c r="BJ57" s="368"/>
      <c r="BK57" s="368"/>
      <c r="BL57" s="368"/>
      <c r="BM57" s="369"/>
      <c r="BN57" s="367"/>
      <c r="BO57" s="389"/>
      <c r="BP57" s="389"/>
      <c r="BQ57" s="389"/>
      <c r="BR57" s="389"/>
      <c r="BS57" s="369"/>
      <c r="BT57" s="266"/>
      <c r="BU57" s="266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DE57" s="301"/>
      <c r="DF57" s="302"/>
      <c r="DG57" s="302"/>
      <c r="DH57" s="302"/>
      <c r="DI57" s="302"/>
      <c r="DJ57" s="302"/>
      <c r="DK57" s="302"/>
      <c r="DL57" s="303"/>
      <c r="DM57" s="258"/>
      <c r="DN57" s="253"/>
      <c r="DO57" s="107"/>
      <c r="DP57" s="258"/>
      <c r="DQ57" s="258"/>
      <c r="DR57" s="258"/>
      <c r="DS57" s="258"/>
      <c r="DT57" s="103"/>
      <c r="DU57" s="252"/>
      <c r="DV57" s="253"/>
      <c r="DW57" s="376"/>
      <c r="DX57" s="377"/>
      <c r="DY57" s="377"/>
      <c r="DZ57" s="377"/>
      <c r="EA57" s="377"/>
      <c r="EB57" s="377"/>
      <c r="EC57" s="377"/>
      <c r="ED57" s="377"/>
      <c r="EE57" s="377"/>
      <c r="EF57" s="378"/>
      <c r="EG57" s="252"/>
      <c r="EH57" s="253"/>
      <c r="EI57" s="82"/>
      <c r="EJ57" s="258"/>
      <c r="EK57" s="258"/>
      <c r="EL57" s="258"/>
      <c r="EM57" s="258"/>
      <c r="EN57" s="81"/>
      <c r="EO57" s="252"/>
      <c r="EP57" s="253"/>
      <c r="EQ57" s="252"/>
      <c r="ER57" s="253"/>
      <c r="ES57" s="82"/>
      <c r="ET57" s="258"/>
      <c r="EU57" s="258"/>
      <c r="EV57" s="258"/>
      <c r="EW57" s="258"/>
      <c r="EX57" s="81"/>
      <c r="EY57" s="252"/>
      <c r="EZ57" s="253"/>
      <c r="FA57" s="91"/>
      <c r="FB57" s="92"/>
      <c r="FC57" s="92"/>
      <c r="FD57" s="92"/>
      <c r="FE57" s="92"/>
      <c r="FF57" s="93"/>
      <c r="FG57" s="91"/>
      <c r="FH57" s="92"/>
      <c r="FI57" s="92"/>
      <c r="FJ57" s="92"/>
      <c r="FK57" s="92"/>
      <c r="FL57" s="93"/>
      <c r="FM57" s="77"/>
      <c r="FN57" s="77"/>
      <c r="FO57" s="77"/>
      <c r="FP57" s="77"/>
      <c r="FQ57" s="77"/>
      <c r="FR57" s="77"/>
      <c r="FS57" s="365"/>
      <c r="FT57" s="365"/>
      <c r="FV57" s="77"/>
      <c r="FW57" s="77"/>
      <c r="FX57" s="366" t="s">
        <v>2</v>
      </c>
      <c r="FY57" s="52">
        <f>FM51*10</f>
        <v>15.789473684210527</v>
      </c>
      <c r="FZ57" s="49">
        <f>RANK(FY57,FY57:FY60)</f>
        <v>1</v>
      </c>
    </row>
    <row r="58" spans="2:185" ht="7.35" customHeight="1">
      <c r="B58" s="333"/>
      <c r="C58" s="334"/>
      <c r="D58" s="334"/>
      <c r="E58" s="334"/>
      <c r="F58" s="334"/>
      <c r="G58" s="334"/>
      <c r="H58" s="334"/>
      <c r="I58" s="335"/>
      <c r="J58" s="258"/>
      <c r="K58" s="253"/>
      <c r="L58" s="107"/>
      <c r="M58" s="258">
        <f>AA50</f>
        <v>0</v>
      </c>
      <c r="N58" s="258"/>
      <c r="O58" s="392" t="s">
        <v>24</v>
      </c>
      <c r="P58" s="258">
        <f>X50</f>
        <v>0</v>
      </c>
      <c r="Q58" s="258"/>
      <c r="R58" s="103"/>
      <c r="S58" s="252"/>
      <c r="T58" s="253"/>
      <c r="U58" s="376"/>
      <c r="V58" s="377"/>
      <c r="W58" s="377"/>
      <c r="X58" s="377"/>
      <c r="Y58" s="377"/>
      <c r="Z58" s="377"/>
      <c r="AA58" s="377"/>
      <c r="AB58" s="377"/>
      <c r="AC58" s="377"/>
      <c r="AD58" s="377"/>
      <c r="AE58" s="378"/>
      <c r="AF58" s="252"/>
      <c r="AG58" s="253"/>
      <c r="AH58" s="82"/>
      <c r="AI58" s="251"/>
      <c r="AJ58" s="251"/>
      <c r="AK58" s="392" t="s">
        <v>24</v>
      </c>
      <c r="AL58" s="251"/>
      <c r="AM58" s="251"/>
      <c r="AN58" s="81"/>
      <c r="AO58" s="252"/>
      <c r="AP58" s="253"/>
      <c r="AQ58" s="394"/>
      <c r="AR58" s="395"/>
      <c r="AS58" s="123"/>
      <c r="AT58" s="391"/>
      <c r="AU58" s="391"/>
      <c r="AV58" s="181"/>
      <c r="AW58" s="391"/>
      <c r="AX58" s="391"/>
      <c r="AY58" s="122"/>
      <c r="AZ58" s="394"/>
      <c r="BA58" s="395"/>
      <c r="BB58" s="396"/>
      <c r="BC58" s="397"/>
      <c r="BD58" s="397"/>
      <c r="BE58" s="397"/>
      <c r="BF58" s="397"/>
      <c r="BG58" s="398"/>
      <c r="BH58" s="396"/>
      <c r="BI58" s="397"/>
      <c r="BJ58" s="397"/>
      <c r="BK58" s="397"/>
      <c r="BL58" s="397"/>
      <c r="BM58" s="398"/>
      <c r="BN58" s="396"/>
      <c r="BO58" s="397"/>
      <c r="BP58" s="397"/>
      <c r="BQ58" s="397"/>
      <c r="BR58" s="397"/>
      <c r="BS58" s="398"/>
      <c r="BT58" s="266"/>
      <c r="BU58" s="266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DE58" s="301"/>
      <c r="DF58" s="302"/>
      <c r="DG58" s="302"/>
      <c r="DH58" s="302"/>
      <c r="DI58" s="302"/>
      <c r="DJ58" s="302"/>
      <c r="DK58" s="302"/>
      <c r="DL58" s="303"/>
      <c r="DM58" s="258"/>
      <c r="DN58" s="253"/>
      <c r="DO58" s="107"/>
      <c r="DP58" s="258" t="b">
        <f>IF(M58&gt;P58,"1",IF(M58&lt;P58,"0"))</f>
        <v>0</v>
      </c>
      <c r="DQ58" s="258"/>
      <c r="DR58" s="258" t="b">
        <f>IF(M58&lt;P58,"1",IF(M58&gt;P58,"0"))</f>
        <v>0</v>
      </c>
      <c r="DS58" s="258"/>
      <c r="DT58" s="103"/>
      <c r="DU58" s="252"/>
      <c r="DV58" s="253"/>
      <c r="DW58" s="376"/>
      <c r="DX58" s="377"/>
      <c r="DY58" s="377"/>
      <c r="DZ58" s="377"/>
      <c r="EA58" s="377"/>
      <c r="EB58" s="377"/>
      <c r="EC58" s="377"/>
      <c r="ED58" s="377"/>
      <c r="EE58" s="377"/>
      <c r="EF58" s="378"/>
      <c r="EG58" s="252"/>
      <c r="EH58" s="253"/>
      <c r="EI58" s="82"/>
      <c r="EJ58" s="258" t="b">
        <f>IF(AI58&gt;AL58,"1",IF(AI58&lt;AL58,"0"))</f>
        <v>0</v>
      </c>
      <c r="EK58" s="258"/>
      <c r="EL58" s="258" t="b">
        <f>IF(AI58&lt;AL58,"1",IF(AI58&gt;AL58,"0"))</f>
        <v>0</v>
      </c>
      <c r="EM58" s="258"/>
      <c r="EN58" s="81"/>
      <c r="EO58" s="252"/>
      <c r="EP58" s="253"/>
      <c r="EQ58" s="252"/>
      <c r="ER58" s="253"/>
      <c r="ES58" s="82"/>
      <c r="ET58" s="258" t="b">
        <f>IF(AT58&gt;AW58,"1",IF(AT58&lt;AW58,"0"))</f>
        <v>0</v>
      </c>
      <c r="EU58" s="258"/>
      <c r="EV58" s="258" t="b">
        <f>IF(AT58&lt;AW58,"1",IF(AT58&gt;AW58,"0"))</f>
        <v>0</v>
      </c>
      <c r="EW58" s="258"/>
      <c r="EX58" s="81"/>
      <c r="EY58" s="252"/>
      <c r="EZ58" s="253"/>
      <c r="FA58" s="91"/>
      <c r="FB58" s="92"/>
      <c r="FC58" s="92"/>
      <c r="FD58" s="92"/>
      <c r="FE58" s="92"/>
      <c r="FF58" s="93"/>
      <c r="FG58" s="91"/>
      <c r="FH58" s="92"/>
      <c r="FI58" s="92"/>
      <c r="FJ58" s="92"/>
      <c r="FK58" s="92"/>
      <c r="FL58" s="93"/>
      <c r="FM58" s="77"/>
      <c r="FN58" s="77"/>
      <c r="FO58" s="77"/>
      <c r="FP58" s="77"/>
      <c r="FQ58" s="77"/>
      <c r="FR58" s="77"/>
      <c r="FS58" s="365"/>
      <c r="FT58" s="365"/>
      <c r="FV58" s="77"/>
      <c r="FW58" s="77"/>
      <c r="FX58" s="366"/>
      <c r="FY58" s="52">
        <f>FM59*10</f>
        <v>8.8888888888888893</v>
      </c>
      <c r="FZ58" s="49">
        <f>RANK(FY58,FY57:FY60)</f>
        <v>3</v>
      </c>
    </row>
    <row r="59" spans="2:185" ht="7.35" customHeight="1">
      <c r="B59" s="94"/>
      <c r="C59" s="78"/>
      <c r="D59" s="78"/>
      <c r="E59" s="78"/>
      <c r="F59" s="78"/>
      <c r="G59" s="78"/>
      <c r="H59" s="78"/>
      <c r="I59" s="79"/>
      <c r="J59" s="102"/>
      <c r="K59" s="102"/>
      <c r="L59" s="108"/>
      <c r="M59" s="258"/>
      <c r="N59" s="258"/>
      <c r="O59" s="392"/>
      <c r="P59" s="258"/>
      <c r="Q59" s="258"/>
      <c r="R59" s="109"/>
      <c r="S59" s="102"/>
      <c r="T59" s="103"/>
      <c r="U59" s="376"/>
      <c r="V59" s="377"/>
      <c r="W59" s="377"/>
      <c r="X59" s="377"/>
      <c r="Y59" s="377"/>
      <c r="Z59" s="377"/>
      <c r="AA59" s="377"/>
      <c r="AB59" s="377"/>
      <c r="AC59" s="377"/>
      <c r="AD59" s="377"/>
      <c r="AE59" s="378"/>
      <c r="AF59" s="82"/>
      <c r="AG59" s="80"/>
      <c r="AH59" s="95"/>
      <c r="AI59" s="251"/>
      <c r="AJ59" s="251"/>
      <c r="AK59" s="392"/>
      <c r="AL59" s="251"/>
      <c r="AM59" s="251"/>
      <c r="AN59" s="96"/>
      <c r="AO59" s="80"/>
      <c r="AP59" s="81"/>
      <c r="AQ59" s="123"/>
      <c r="AR59" s="120"/>
      <c r="AS59" s="124"/>
      <c r="AT59" s="391"/>
      <c r="AU59" s="391"/>
      <c r="AV59" s="181"/>
      <c r="AW59" s="391"/>
      <c r="AX59" s="391"/>
      <c r="AY59" s="125"/>
      <c r="AZ59" s="120"/>
      <c r="BA59" s="122"/>
      <c r="BB59" s="271"/>
      <c r="BC59" s="272"/>
      <c r="BD59" s="272"/>
      <c r="BE59" s="272"/>
      <c r="BF59" s="272"/>
      <c r="BG59" s="273"/>
      <c r="BH59" s="277">
        <f>FG59</f>
        <v>1</v>
      </c>
      <c r="BI59" s="278"/>
      <c r="BJ59" s="278"/>
      <c r="BK59" s="278"/>
      <c r="BL59" s="278"/>
      <c r="BM59" s="279"/>
      <c r="BN59" s="289">
        <f>FM59</f>
        <v>0.88888888888888884</v>
      </c>
      <c r="BO59" s="272"/>
      <c r="BP59" s="272"/>
      <c r="BQ59" s="272"/>
      <c r="BR59" s="272"/>
      <c r="BS59" s="273"/>
      <c r="BT59" s="266"/>
      <c r="BU59" s="266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DE59" s="94"/>
      <c r="DF59" s="78"/>
      <c r="DG59" s="78"/>
      <c r="DH59" s="78"/>
      <c r="DI59" s="78"/>
      <c r="DJ59" s="78"/>
      <c r="DK59" s="78"/>
      <c r="DL59" s="79"/>
      <c r="DM59" s="102"/>
      <c r="DN59" s="102"/>
      <c r="DO59" s="108"/>
      <c r="DP59" s="258"/>
      <c r="DQ59" s="258"/>
      <c r="DR59" s="258"/>
      <c r="DS59" s="258"/>
      <c r="DT59" s="109"/>
      <c r="DU59" s="102"/>
      <c r="DV59" s="103"/>
      <c r="DW59" s="376"/>
      <c r="DX59" s="377"/>
      <c r="DY59" s="377"/>
      <c r="DZ59" s="377"/>
      <c r="EA59" s="377"/>
      <c r="EB59" s="377"/>
      <c r="EC59" s="377"/>
      <c r="ED59" s="377"/>
      <c r="EE59" s="377"/>
      <c r="EF59" s="378"/>
      <c r="EG59" s="82"/>
      <c r="EH59" s="80"/>
      <c r="EI59" s="95"/>
      <c r="EJ59" s="258"/>
      <c r="EK59" s="258"/>
      <c r="EL59" s="258"/>
      <c r="EM59" s="258"/>
      <c r="EN59" s="96"/>
      <c r="EO59" s="80"/>
      <c r="EP59" s="81"/>
      <c r="EQ59" s="82"/>
      <c r="ER59" s="80"/>
      <c r="ES59" s="95"/>
      <c r="ET59" s="258"/>
      <c r="EU59" s="258"/>
      <c r="EV59" s="258"/>
      <c r="EW59" s="258"/>
      <c r="EX59" s="96"/>
      <c r="EY59" s="80"/>
      <c r="EZ59" s="81"/>
      <c r="FA59" s="271">
        <f>IF(FE55=0,FA55,FA55/FE55)</f>
        <v>1</v>
      </c>
      <c r="FB59" s="284"/>
      <c r="FC59" s="284"/>
      <c r="FD59" s="284"/>
      <c r="FE59" s="284"/>
      <c r="FF59" s="285"/>
      <c r="FG59" s="271">
        <f>GB52</f>
        <v>1</v>
      </c>
      <c r="FH59" s="284"/>
      <c r="FI59" s="284"/>
      <c r="FJ59" s="284"/>
      <c r="FK59" s="284"/>
      <c r="FL59" s="285"/>
      <c r="FM59" s="289">
        <f>FM55/FQ55</f>
        <v>0.88888888888888884</v>
      </c>
      <c r="FN59" s="290"/>
      <c r="FO59" s="290"/>
      <c r="FP59" s="290"/>
      <c r="FQ59" s="290"/>
      <c r="FR59" s="291"/>
      <c r="FS59" s="365"/>
      <c r="FT59" s="365"/>
      <c r="FV59" s="77"/>
      <c r="FW59" s="77"/>
      <c r="FX59" s="366"/>
      <c r="FY59" s="52">
        <f>FM67*10</f>
        <v>9.4520547945205475</v>
      </c>
      <c r="FZ59" s="49">
        <f>RANK(FY59,FY57:FY60)</f>
        <v>2</v>
      </c>
    </row>
    <row r="60" spans="2:185" ht="7.35" customHeight="1">
      <c r="B60" s="98"/>
      <c r="C60" s="99"/>
      <c r="D60" s="99"/>
      <c r="E60" s="99"/>
      <c r="F60" s="99"/>
      <c r="G60" s="99"/>
      <c r="H60" s="99"/>
      <c r="I60" s="10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09"/>
      <c r="U60" s="379"/>
      <c r="V60" s="380"/>
      <c r="W60" s="380"/>
      <c r="X60" s="380"/>
      <c r="Y60" s="380"/>
      <c r="Z60" s="380"/>
      <c r="AA60" s="380"/>
      <c r="AB60" s="380"/>
      <c r="AC60" s="380"/>
      <c r="AD60" s="380"/>
      <c r="AE60" s="381"/>
      <c r="AF60" s="95"/>
      <c r="AG60" s="101"/>
      <c r="AH60" s="101"/>
      <c r="AI60" s="101"/>
      <c r="AJ60" s="101"/>
      <c r="AK60" s="101"/>
      <c r="AL60" s="101"/>
      <c r="AM60" s="101"/>
      <c r="AN60" s="101"/>
      <c r="AO60" s="101"/>
      <c r="AP60" s="96"/>
      <c r="AQ60" s="124"/>
      <c r="AR60" s="126"/>
      <c r="AS60" s="126"/>
      <c r="AT60" s="126"/>
      <c r="AU60" s="126"/>
      <c r="AV60" s="126"/>
      <c r="AW60" s="126"/>
      <c r="AX60" s="126"/>
      <c r="AY60" s="126"/>
      <c r="AZ60" s="126"/>
      <c r="BA60" s="125"/>
      <c r="BB60" s="274"/>
      <c r="BC60" s="275"/>
      <c r="BD60" s="275"/>
      <c r="BE60" s="275"/>
      <c r="BF60" s="275"/>
      <c r="BG60" s="276"/>
      <c r="BH60" s="280"/>
      <c r="BI60" s="281"/>
      <c r="BJ60" s="281"/>
      <c r="BK60" s="281"/>
      <c r="BL60" s="281"/>
      <c r="BM60" s="282"/>
      <c r="BN60" s="274"/>
      <c r="BO60" s="275"/>
      <c r="BP60" s="275"/>
      <c r="BQ60" s="275"/>
      <c r="BR60" s="275"/>
      <c r="BS60" s="276"/>
      <c r="BT60" s="266"/>
      <c r="BU60" s="266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DE60" s="98"/>
      <c r="DF60" s="99"/>
      <c r="DG60" s="99"/>
      <c r="DH60" s="99"/>
      <c r="DI60" s="99"/>
      <c r="DJ60" s="99"/>
      <c r="DK60" s="99"/>
      <c r="DL60" s="100"/>
      <c r="DM60" s="110"/>
      <c r="DN60" s="110"/>
      <c r="DO60" s="110"/>
      <c r="DP60" s="110"/>
      <c r="DQ60" s="110"/>
      <c r="DR60" s="110"/>
      <c r="DS60" s="110"/>
      <c r="DT60" s="110"/>
      <c r="DU60" s="110"/>
      <c r="DV60" s="109"/>
      <c r="DW60" s="379"/>
      <c r="DX60" s="380"/>
      <c r="DY60" s="380"/>
      <c r="DZ60" s="380"/>
      <c r="EA60" s="380"/>
      <c r="EB60" s="380"/>
      <c r="EC60" s="380"/>
      <c r="ED60" s="380"/>
      <c r="EE60" s="380"/>
      <c r="EF60" s="381"/>
      <c r="EG60" s="95"/>
      <c r="EH60" s="101"/>
      <c r="EI60" s="101"/>
      <c r="EJ60" s="101"/>
      <c r="EK60" s="101"/>
      <c r="EL60" s="101"/>
      <c r="EM60" s="101"/>
      <c r="EN60" s="101"/>
      <c r="EO60" s="101"/>
      <c r="EP60" s="96"/>
      <c r="EQ60" s="95"/>
      <c r="ER60" s="101"/>
      <c r="ES60" s="101"/>
      <c r="ET60" s="101"/>
      <c r="EU60" s="101"/>
      <c r="EV60" s="101"/>
      <c r="EW60" s="101"/>
      <c r="EX60" s="101"/>
      <c r="EY60" s="101"/>
      <c r="EZ60" s="96"/>
      <c r="FA60" s="286"/>
      <c r="FB60" s="287"/>
      <c r="FC60" s="287"/>
      <c r="FD60" s="287"/>
      <c r="FE60" s="287"/>
      <c r="FF60" s="288"/>
      <c r="FG60" s="286"/>
      <c r="FH60" s="287"/>
      <c r="FI60" s="287"/>
      <c r="FJ60" s="287"/>
      <c r="FK60" s="287"/>
      <c r="FL60" s="288"/>
      <c r="FM60" s="292"/>
      <c r="FN60" s="293"/>
      <c r="FO60" s="293"/>
      <c r="FP60" s="293"/>
      <c r="FQ60" s="293"/>
      <c r="FR60" s="294"/>
      <c r="FS60" s="365"/>
      <c r="FT60" s="365"/>
      <c r="FV60" s="77"/>
      <c r="FW60" s="77"/>
      <c r="FX60" s="366"/>
      <c r="FY60" s="52">
        <f>FM75*10</f>
        <v>8.4</v>
      </c>
      <c r="FZ60" s="49">
        <f>RANK(FY60,FY57:FY60)</f>
        <v>4</v>
      </c>
    </row>
    <row r="61" spans="2:185" ht="7.35" customHeight="1">
      <c r="B61" s="331">
        <v>7</v>
      </c>
      <c r="C61" s="332"/>
      <c r="D61" s="75"/>
      <c r="E61" s="75"/>
      <c r="F61" s="75"/>
      <c r="G61" s="75"/>
      <c r="H61" s="75"/>
      <c r="I61" s="76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9"/>
      <c r="U61" s="105"/>
      <c r="V61" s="111"/>
      <c r="W61" s="111"/>
      <c r="X61" s="111"/>
      <c r="Y61" s="111"/>
      <c r="Z61" s="111"/>
      <c r="AA61" s="111"/>
      <c r="AB61" s="111"/>
      <c r="AC61" s="111"/>
      <c r="AD61" s="111"/>
      <c r="AE61" s="106"/>
      <c r="AF61" s="373"/>
      <c r="AG61" s="374"/>
      <c r="AH61" s="374"/>
      <c r="AI61" s="374"/>
      <c r="AJ61" s="374"/>
      <c r="AK61" s="374"/>
      <c r="AL61" s="374"/>
      <c r="AM61" s="374"/>
      <c r="AN61" s="374"/>
      <c r="AO61" s="374"/>
      <c r="AP61" s="375"/>
      <c r="AQ61" s="89"/>
      <c r="AR61" s="104"/>
      <c r="AS61" s="104"/>
      <c r="AT61" s="104"/>
      <c r="AU61" s="104"/>
      <c r="AV61" s="104"/>
      <c r="AW61" s="104"/>
      <c r="AX61" s="104"/>
      <c r="AY61" s="104"/>
      <c r="AZ61" s="382" t="s">
        <v>152</v>
      </c>
      <c r="BA61" s="383"/>
      <c r="BB61" s="386"/>
      <c r="BC61" s="387"/>
      <c r="BD61" s="387"/>
      <c r="BE61" s="387"/>
      <c r="BF61" s="387"/>
      <c r="BG61" s="388"/>
      <c r="BH61" s="386"/>
      <c r="BI61" s="387"/>
      <c r="BJ61" s="387"/>
      <c r="BK61" s="387"/>
      <c r="BL61" s="387"/>
      <c r="BM61" s="388"/>
      <c r="BN61" s="386"/>
      <c r="BO61" s="387"/>
      <c r="BP61" s="387"/>
      <c r="BQ61" s="387"/>
      <c r="BR61" s="387"/>
      <c r="BS61" s="388"/>
      <c r="BT61" s="266">
        <f>FZ65</f>
        <v>3</v>
      </c>
      <c r="BU61" s="266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DE61" s="360">
        <v>3</v>
      </c>
      <c r="DF61" s="361"/>
      <c r="DG61" s="75"/>
      <c r="DH61" s="75"/>
      <c r="DI61" s="75"/>
      <c r="DJ61" s="75"/>
      <c r="DK61" s="75"/>
      <c r="DL61" s="76"/>
      <c r="DM61" s="111"/>
      <c r="DN61" s="111"/>
      <c r="DO61" s="111"/>
      <c r="DP61" s="111"/>
      <c r="DQ61" s="111"/>
      <c r="DR61" s="111"/>
      <c r="DS61" s="111"/>
      <c r="DT61" s="111"/>
      <c r="DU61" s="111"/>
      <c r="DV61" s="106"/>
      <c r="DW61" s="105"/>
      <c r="DX61" s="111"/>
      <c r="DY61" s="111"/>
      <c r="DZ61" s="111"/>
      <c r="EA61" s="111"/>
      <c r="EB61" s="111"/>
      <c r="EC61" s="111"/>
      <c r="ED61" s="111"/>
      <c r="EE61" s="111"/>
      <c r="EF61" s="106"/>
      <c r="EG61" s="373"/>
      <c r="EH61" s="374"/>
      <c r="EI61" s="374"/>
      <c r="EJ61" s="374"/>
      <c r="EK61" s="374"/>
      <c r="EL61" s="374"/>
      <c r="EM61" s="374"/>
      <c r="EN61" s="374"/>
      <c r="EO61" s="374"/>
      <c r="EP61" s="375"/>
      <c r="EQ61" s="89"/>
      <c r="ER61" s="104"/>
      <c r="ES61" s="104"/>
      <c r="ET61" s="104"/>
      <c r="EU61" s="104"/>
      <c r="EV61" s="104"/>
      <c r="EW61" s="104"/>
      <c r="EX61" s="104"/>
      <c r="EY61" s="104"/>
      <c r="EZ61" s="90"/>
      <c r="FA61" s="45">
        <f>COUNTIF(DM63,"=2")</f>
        <v>0</v>
      </c>
      <c r="FB61" s="46">
        <f>COUNTIF(DW63,"=2")</f>
        <v>0</v>
      </c>
      <c r="FC61" s="46">
        <f>COUNTIF(EQ63,"=2")</f>
        <v>1</v>
      </c>
      <c r="FD61" s="83"/>
      <c r="FE61" s="83"/>
      <c r="FF61" s="84"/>
      <c r="FG61" s="85"/>
      <c r="FH61" s="83"/>
      <c r="FI61" s="83"/>
      <c r="FJ61" s="83"/>
      <c r="FK61" s="83"/>
      <c r="FL61" s="84"/>
      <c r="FM61" s="47">
        <f>SUM(M62:N67)</f>
        <v>0</v>
      </c>
      <c r="FN61" s="47">
        <f>SUM(X62:Y67)</f>
        <v>24</v>
      </c>
      <c r="FO61" s="47">
        <f>SUM(AT62:AU67)</f>
        <v>45</v>
      </c>
      <c r="FP61" s="77"/>
      <c r="FQ61" s="77"/>
      <c r="FR61" s="77"/>
      <c r="FS61" s="365"/>
      <c r="FT61" s="365"/>
      <c r="FV61" s="77"/>
      <c r="FW61" s="77"/>
      <c r="FX61" s="77"/>
    </row>
    <row r="62" spans="2:185" ht="7.35" customHeight="1">
      <c r="B62" s="333"/>
      <c r="C62" s="334"/>
      <c r="D62" s="78"/>
      <c r="E62" s="78"/>
      <c r="F62" s="78"/>
      <c r="G62" s="78"/>
      <c r="H62" s="78"/>
      <c r="I62" s="79"/>
      <c r="J62" s="120"/>
      <c r="K62" s="120"/>
      <c r="L62" s="121"/>
      <c r="M62" s="399">
        <f>AL46</f>
        <v>0</v>
      </c>
      <c r="N62" s="399"/>
      <c r="O62" s="179"/>
      <c r="P62" s="399">
        <f>AI46</f>
        <v>0</v>
      </c>
      <c r="Q62" s="399"/>
      <c r="R62" s="119"/>
      <c r="S62" s="120"/>
      <c r="T62" s="122"/>
      <c r="U62" s="107"/>
      <c r="V62" s="102"/>
      <c r="W62" s="105"/>
      <c r="X62" s="258">
        <f>AL54</f>
        <v>11</v>
      </c>
      <c r="Y62" s="258"/>
      <c r="Z62" s="392" t="s">
        <v>24</v>
      </c>
      <c r="AA62" s="258">
        <f>AI54</f>
        <v>15</v>
      </c>
      <c r="AB62" s="258"/>
      <c r="AC62" s="106"/>
      <c r="AD62" s="102"/>
      <c r="AE62" s="103"/>
      <c r="AF62" s="376"/>
      <c r="AG62" s="377"/>
      <c r="AH62" s="377"/>
      <c r="AI62" s="377"/>
      <c r="AJ62" s="377"/>
      <c r="AK62" s="377"/>
      <c r="AL62" s="377"/>
      <c r="AM62" s="377"/>
      <c r="AN62" s="377"/>
      <c r="AO62" s="377"/>
      <c r="AP62" s="378"/>
      <c r="AQ62" s="82"/>
      <c r="AR62" s="80"/>
      <c r="AS62" s="89"/>
      <c r="AT62" s="251">
        <v>13</v>
      </c>
      <c r="AU62" s="251"/>
      <c r="AV62" s="392" t="s">
        <v>24</v>
      </c>
      <c r="AW62" s="251">
        <v>15</v>
      </c>
      <c r="AX62" s="251"/>
      <c r="AY62" s="90"/>
      <c r="AZ62" s="384"/>
      <c r="BA62" s="385"/>
      <c r="BB62" s="367"/>
      <c r="BC62" s="368"/>
      <c r="BD62" s="368"/>
      <c r="BE62" s="368"/>
      <c r="BF62" s="368"/>
      <c r="BG62" s="369"/>
      <c r="BH62" s="367"/>
      <c r="BI62" s="368"/>
      <c r="BJ62" s="368"/>
      <c r="BK62" s="368"/>
      <c r="BL62" s="368"/>
      <c r="BM62" s="369"/>
      <c r="BN62" s="367"/>
      <c r="BO62" s="389"/>
      <c r="BP62" s="389"/>
      <c r="BQ62" s="389"/>
      <c r="BR62" s="389"/>
      <c r="BS62" s="369"/>
      <c r="BT62" s="266"/>
      <c r="BU62" s="266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DE62" s="362"/>
      <c r="DF62" s="363"/>
      <c r="DG62" s="78"/>
      <c r="DH62" s="78"/>
      <c r="DI62" s="78"/>
      <c r="DJ62" s="78"/>
      <c r="DK62" s="78"/>
      <c r="DL62" s="79"/>
      <c r="DM62" s="102"/>
      <c r="DN62" s="102"/>
      <c r="DO62" s="105"/>
      <c r="DP62" s="258" t="b">
        <f>IF(M62&gt;P62,"1",IF(M62&lt;P62,"0"))</f>
        <v>0</v>
      </c>
      <c r="DQ62" s="258"/>
      <c r="DR62" s="258" t="b">
        <f>IF(M62&lt;P62,"1",IF(M62&gt;P62,"0"))</f>
        <v>0</v>
      </c>
      <c r="DS62" s="258"/>
      <c r="DT62" s="106"/>
      <c r="DU62" s="102"/>
      <c r="DV62" s="103"/>
      <c r="DW62" s="107"/>
      <c r="DX62" s="102"/>
      <c r="DY62" s="105"/>
      <c r="DZ62" s="258" t="str">
        <f>IF(X62&gt;AA62,"1",IF(X62&lt;AA62,"0"))</f>
        <v>0</v>
      </c>
      <c r="EA62" s="258"/>
      <c r="EB62" s="258" t="str">
        <f>IF(X62&lt;AA62,"1",IF(X62&gt;AA62,"0"))</f>
        <v>1</v>
      </c>
      <c r="EC62" s="258"/>
      <c r="ED62" s="106"/>
      <c r="EE62" s="102"/>
      <c r="EF62" s="103"/>
      <c r="EG62" s="376"/>
      <c r="EH62" s="377"/>
      <c r="EI62" s="377"/>
      <c r="EJ62" s="377"/>
      <c r="EK62" s="377"/>
      <c r="EL62" s="377"/>
      <c r="EM62" s="377"/>
      <c r="EN62" s="377"/>
      <c r="EO62" s="377"/>
      <c r="EP62" s="378"/>
      <c r="EQ62" s="82"/>
      <c r="ER62" s="80"/>
      <c r="ES62" s="89"/>
      <c r="ET62" s="258" t="str">
        <f>IF(AT62&gt;AW62,"1",IF(AT62&lt;AW62,"0"))</f>
        <v>0</v>
      </c>
      <c r="EU62" s="258"/>
      <c r="EV62" s="258" t="str">
        <f>IF(AT62&lt;AW62,"1",IF(AT62&gt;AW62,"0"))</f>
        <v>1</v>
      </c>
      <c r="EW62" s="258"/>
      <c r="EX62" s="90"/>
      <c r="EY62" s="80"/>
      <c r="EZ62" s="81"/>
      <c r="FA62" s="91"/>
      <c r="FB62" s="92"/>
      <c r="FC62" s="92"/>
      <c r="FD62" s="50">
        <f>COUNTIF(DU63,"=2")</f>
        <v>0</v>
      </c>
      <c r="FE62" s="50">
        <f>COUNTIF(EE63,"=2")</f>
        <v>1</v>
      </c>
      <c r="FF62" s="51">
        <f>COUNTIF(EY63,"=2")</f>
        <v>0</v>
      </c>
      <c r="FG62" s="91"/>
      <c r="FH62" s="92"/>
      <c r="FI62" s="92"/>
      <c r="FJ62" s="92"/>
      <c r="FK62" s="92"/>
      <c r="FL62" s="93"/>
      <c r="FM62" s="77"/>
      <c r="FN62" s="77"/>
      <c r="FO62" s="77"/>
      <c r="FP62" s="47">
        <f>SUM(P62:Q67)</f>
        <v>0</v>
      </c>
      <c r="FQ62" s="47">
        <f>SUM(AA62:AB67)</f>
        <v>30</v>
      </c>
      <c r="FR62" s="47">
        <f>SUM(AW62:AX67)</f>
        <v>43</v>
      </c>
      <c r="FS62" s="365"/>
      <c r="FT62" s="365"/>
      <c r="FV62" s="77"/>
      <c r="FW62" s="77"/>
      <c r="FX62" s="77"/>
    </row>
    <row r="63" spans="2:185" ht="7.35" customHeight="1">
      <c r="B63" s="333" t="s">
        <v>116</v>
      </c>
      <c r="C63" s="334"/>
      <c r="D63" s="334"/>
      <c r="E63" s="334"/>
      <c r="F63" s="334"/>
      <c r="G63" s="334"/>
      <c r="H63" s="334"/>
      <c r="I63" s="335"/>
      <c r="J63" s="399">
        <f>DM63</f>
        <v>0</v>
      </c>
      <c r="K63" s="395"/>
      <c r="L63" s="123"/>
      <c r="M63" s="399"/>
      <c r="N63" s="399"/>
      <c r="O63" s="179"/>
      <c r="P63" s="399"/>
      <c r="Q63" s="399"/>
      <c r="R63" s="122"/>
      <c r="S63" s="394">
        <f>DU63</f>
        <v>0</v>
      </c>
      <c r="T63" s="395"/>
      <c r="U63" s="252">
        <f>DW63</f>
        <v>0</v>
      </c>
      <c r="V63" s="253"/>
      <c r="W63" s="107"/>
      <c r="X63" s="258"/>
      <c r="Y63" s="258"/>
      <c r="Z63" s="392"/>
      <c r="AA63" s="258"/>
      <c r="AB63" s="258"/>
      <c r="AC63" s="103"/>
      <c r="AD63" s="252">
        <f>EE63</f>
        <v>2</v>
      </c>
      <c r="AE63" s="253"/>
      <c r="AF63" s="376"/>
      <c r="AG63" s="377"/>
      <c r="AH63" s="377"/>
      <c r="AI63" s="377"/>
      <c r="AJ63" s="377"/>
      <c r="AK63" s="377"/>
      <c r="AL63" s="377"/>
      <c r="AM63" s="377"/>
      <c r="AN63" s="377"/>
      <c r="AO63" s="377"/>
      <c r="AP63" s="378"/>
      <c r="AQ63" s="252">
        <f>EQ63</f>
        <v>2</v>
      </c>
      <c r="AR63" s="253"/>
      <c r="AS63" s="82"/>
      <c r="AT63" s="251"/>
      <c r="AU63" s="251"/>
      <c r="AV63" s="392"/>
      <c r="AW63" s="251"/>
      <c r="AX63" s="251"/>
      <c r="AY63" s="81"/>
      <c r="AZ63" s="252">
        <f>EY63</f>
        <v>1</v>
      </c>
      <c r="BA63" s="253"/>
      <c r="BB63" s="298">
        <f>FA63</f>
        <v>1</v>
      </c>
      <c r="BC63" s="295"/>
      <c r="BD63" s="393"/>
      <c r="BE63" s="393"/>
      <c r="BF63" s="295">
        <f>FE63</f>
        <v>1</v>
      </c>
      <c r="BG63" s="296"/>
      <c r="BH63" s="298">
        <f>FG63</f>
        <v>2</v>
      </c>
      <c r="BI63" s="295"/>
      <c r="BJ63" s="393"/>
      <c r="BK63" s="393"/>
      <c r="BL63" s="295">
        <f>FK63</f>
        <v>3</v>
      </c>
      <c r="BM63" s="296"/>
      <c r="BN63" s="297">
        <f>FM63</f>
        <v>69</v>
      </c>
      <c r="BO63" s="255"/>
      <c r="BP63" s="393"/>
      <c r="BQ63" s="393"/>
      <c r="BR63" s="255">
        <f>FQ63</f>
        <v>73</v>
      </c>
      <c r="BS63" s="256"/>
      <c r="BT63" s="266"/>
      <c r="BU63" s="266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DE63" s="301" t="str">
        <f>B63</f>
        <v>ＫＯＧ-Ｋ</v>
      </c>
      <c r="DF63" s="302"/>
      <c r="DG63" s="302"/>
      <c r="DH63" s="302"/>
      <c r="DI63" s="302"/>
      <c r="DJ63" s="302"/>
      <c r="DK63" s="302"/>
      <c r="DL63" s="303"/>
      <c r="DM63" s="258">
        <f>DP62+DP64+DP66</f>
        <v>0</v>
      </c>
      <c r="DN63" s="253"/>
      <c r="DO63" s="107"/>
      <c r="DP63" s="258"/>
      <c r="DQ63" s="258"/>
      <c r="DR63" s="258"/>
      <c r="DS63" s="258"/>
      <c r="DT63" s="103"/>
      <c r="DU63" s="252">
        <f>DR62+DR64+DR66</f>
        <v>0</v>
      </c>
      <c r="DV63" s="253"/>
      <c r="DW63" s="252">
        <f>DZ62+DZ64+DZ66</f>
        <v>0</v>
      </c>
      <c r="DX63" s="253"/>
      <c r="DY63" s="107"/>
      <c r="DZ63" s="258"/>
      <c r="EA63" s="258"/>
      <c r="EB63" s="258"/>
      <c r="EC63" s="258"/>
      <c r="ED63" s="103"/>
      <c r="EE63" s="252">
        <f>EB62+EB64+EB66</f>
        <v>2</v>
      </c>
      <c r="EF63" s="253"/>
      <c r="EG63" s="376"/>
      <c r="EH63" s="377"/>
      <c r="EI63" s="377"/>
      <c r="EJ63" s="377"/>
      <c r="EK63" s="377"/>
      <c r="EL63" s="377"/>
      <c r="EM63" s="377"/>
      <c r="EN63" s="377"/>
      <c r="EO63" s="377"/>
      <c r="EP63" s="378"/>
      <c r="EQ63" s="252">
        <f>ET62+ET64+ET66</f>
        <v>2</v>
      </c>
      <c r="ER63" s="253"/>
      <c r="ES63" s="82"/>
      <c r="ET63" s="258"/>
      <c r="EU63" s="258"/>
      <c r="EV63" s="258"/>
      <c r="EW63" s="258"/>
      <c r="EX63" s="81"/>
      <c r="EY63" s="252">
        <f>EV62+EV64+EV66</f>
        <v>1</v>
      </c>
      <c r="EZ63" s="253"/>
      <c r="FA63" s="298">
        <f>SUM(FA61:FC61)</f>
        <v>1</v>
      </c>
      <c r="FB63" s="295"/>
      <c r="FC63" s="393"/>
      <c r="FD63" s="393"/>
      <c r="FE63" s="295">
        <f>SUM(FD62:FF62)</f>
        <v>1</v>
      </c>
      <c r="FF63" s="296"/>
      <c r="FG63" s="298">
        <f>SUM(DM63,DW63,EQ63)</f>
        <v>2</v>
      </c>
      <c r="FH63" s="295"/>
      <c r="FI63" s="393"/>
      <c r="FJ63" s="393"/>
      <c r="FK63" s="295">
        <f>SUM(DU63,EE63,EY63)</f>
        <v>3</v>
      </c>
      <c r="FL63" s="296"/>
      <c r="FM63" s="297">
        <f>SUM(FM61:FO61)</f>
        <v>69</v>
      </c>
      <c r="FN63" s="255"/>
      <c r="FO63" s="393"/>
      <c r="FP63" s="393"/>
      <c r="FQ63" s="255">
        <f>SUM(FP62:FR62)</f>
        <v>73</v>
      </c>
      <c r="FR63" s="256"/>
      <c r="FS63" s="365"/>
      <c r="FT63" s="365"/>
      <c r="FV63" s="77"/>
      <c r="FW63" s="77"/>
      <c r="FX63" s="366" t="s">
        <v>4</v>
      </c>
      <c r="FY63" s="48">
        <f>SUM(FY45,FY51,FY57)</f>
        <v>2715.7894736842104</v>
      </c>
      <c r="FZ63" s="53">
        <f>RANK(FY63,FY63:FY66)</f>
        <v>1</v>
      </c>
      <c r="GA63" s="53" t="str">
        <f>DE47</f>
        <v>飛翔会Ｂ</v>
      </c>
    </row>
    <row r="64" spans="2:185" ht="7.35" customHeight="1">
      <c r="B64" s="333"/>
      <c r="C64" s="334"/>
      <c r="D64" s="334"/>
      <c r="E64" s="334"/>
      <c r="F64" s="334"/>
      <c r="G64" s="334"/>
      <c r="H64" s="334"/>
      <c r="I64" s="335"/>
      <c r="J64" s="399"/>
      <c r="K64" s="395"/>
      <c r="L64" s="123"/>
      <c r="M64" s="399">
        <f>AL48</f>
        <v>0</v>
      </c>
      <c r="N64" s="399"/>
      <c r="O64" s="179"/>
      <c r="P64" s="399">
        <f>AI48</f>
        <v>0</v>
      </c>
      <c r="Q64" s="399"/>
      <c r="R64" s="122"/>
      <c r="S64" s="394"/>
      <c r="T64" s="395"/>
      <c r="U64" s="252"/>
      <c r="V64" s="253"/>
      <c r="W64" s="107"/>
      <c r="X64" s="258">
        <f>AL56</f>
        <v>13</v>
      </c>
      <c r="Y64" s="258"/>
      <c r="Z64" s="392" t="s">
        <v>24</v>
      </c>
      <c r="AA64" s="258">
        <f>AI56</f>
        <v>15</v>
      </c>
      <c r="AB64" s="258"/>
      <c r="AC64" s="103"/>
      <c r="AD64" s="252"/>
      <c r="AE64" s="253"/>
      <c r="AF64" s="376"/>
      <c r="AG64" s="377"/>
      <c r="AH64" s="377"/>
      <c r="AI64" s="377"/>
      <c r="AJ64" s="377"/>
      <c r="AK64" s="377"/>
      <c r="AL64" s="377"/>
      <c r="AM64" s="377"/>
      <c r="AN64" s="377"/>
      <c r="AO64" s="377"/>
      <c r="AP64" s="378"/>
      <c r="AQ64" s="252"/>
      <c r="AR64" s="253"/>
      <c r="AS64" s="82"/>
      <c r="AT64" s="251">
        <v>17</v>
      </c>
      <c r="AU64" s="251"/>
      <c r="AV64" s="392" t="s">
        <v>24</v>
      </c>
      <c r="AW64" s="251">
        <v>16</v>
      </c>
      <c r="AX64" s="251"/>
      <c r="AY64" s="81"/>
      <c r="AZ64" s="252"/>
      <c r="BA64" s="253"/>
      <c r="BB64" s="298"/>
      <c r="BC64" s="295"/>
      <c r="BD64" s="393"/>
      <c r="BE64" s="393"/>
      <c r="BF64" s="295"/>
      <c r="BG64" s="296"/>
      <c r="BH64" s="298"/>
      <c r="BI64" s="295"/>
      <c r="BJ64" s="393"/>
      <c r="BK64" s="393"/>
      <c r="BL64" s="295"/>
      <c r="BM64" s="296"/>
      <c r="BN64" s="297"/>
      <c r="BO64" s="255"/>
      <c r="BP64" s="393"/>
      <c r="BQ64" s="393"/>
      <c r="BR64" s="255"/>
      <c r="BS64" s="256"/>
      <c r="BT64" s="266"/>
      <c r="BU64" s="266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DE64" s="301"/>
      <c r="DF64" s="302"/>
      <c r="DG64" s="302"/>
      <c r="DH64" s="302"/>
      <c r="DI64" s="302"/>
      <c r="DJ64" s="302"/>
      <c r="DK64" s="302"/>
      <c r="DL64" s="303"/>
      <c r="DM64" s="258"/>
      <c r="DN64" s="253"/>
      <c r="DO64" s="107"/>
      <c r="DP64" s="258" t="b">
        <f>IF(M64&gt;P64,"1",IF(M64&lt;P64,"0"))</f>
        <v>0</v>
      </c>
      <c r="DQ64" s="258"/>
      <c r="DR64" s="258" t="b">
        <f>IF(M64&lt;P64,"1",IF(M64&gt;P64,"0"))</f>
        <v>0</v>
      </c>
      <c r="DS64" s="258"/>
      <c r="DT64" s="103"/>
      <c r="DU64" s="252"/>
      <c r="DV64" s="253"/>
      <c r="DW64" s="252"/>
      <c r="DX64" s="253"/>
      <c r="DY64" s="107"/>
      <c r="DZ64" s="258" t="str">
        <f>IF(X64&gt;AA64,"1",IF(X64&lt;AA64,"0"))</f>
        <v>0</v>
      </c>
      <c r="EA64" s="258"/>
      <c r="EB64" s="258" t="str">
        <f>IF(X64&lt;AA64,"1",IF(X64&gt;AA64,"0"))</f>
        <v>1</v>
      </c>
      <c r="EC64" s="258"/>
      <c r="ED64" s="103"/>
      <c r="EE64" s="252"/>
      <c r="EF64" s="253"/>
      <c r="EG64" s="376"/>
      <c r="EH64" s="377"/>
      <c r="EI64" s="377"/>
      <c r="EJ64" s="377"/>
      <c r="EK64" s="377"/>
      <c r="EL64" s="377"/>
      <c r="EM64" s="377"/>
      <c r="EN64" s="377"/>
      <c r="EO64" s="377"/>
      <c r="EP64" s="378"/>
      <c r="EQ64" s="252"/>
      <c r="ER64" s="253"/>
      <c r="ES64" s="82"/>
      <c r="ET64" s="258" t="str">
        <f>IF(AT64&gt;AW64,"1",IF(AT64&lt;AW64,"0"))</f>
        <v>1</v>
      </c>
      <c r="EU64" s="258"/>
      <c r="EV64" s="258" t="str">
        <f>IF(AT64&lt;AW64,"1",IF(AT64&gt;AW64,"0"))</f>
        <v>0</v>
      </c>
      <c r="EW64" s="258"/>
      <c r="EX64" s="81"/>
      <c r="EY64" s="252"/>
      <c r="EZ64" s="253"/>
      <c r="FA64" s="298"/>
      <c r="FB64" s="295"/>
      <c r="FC64" s="393"/>
      <c r="FD64" s="393"/>
      <c r="FE64" s="295"/>
      <c r="FF64" s="296"/>
      <c r="FG64" s="298"/>
      <c r="FH64" s="295"/>
      <c r="FI64" s="393"/>
      <c r="FJ64" s="393"/>
      <c r="FK64" s="295"/>
      <c r="FL64" s="296"/>
      <c r="FM64" s="297"/>
      <c r="FN64" s="255"/>
      <c r="FO64" s="393"/>
      <c r="FP64" s="393"/>
      <c r="FQ64" s="255"/>
      <c r="FR64" s="256"/>
      <c r="FS64" s="365"/>
      <c r="FT64" s="365"/>
      <c r="FV64" s="77"/>
      <c r="FW64" s="77"/>
      <c r="FX64" s="366"/>
      <c r="FY64" s="48">
        <f>SUM(FY46,FY52,FY58)</f>
        <v>1008.8888888888889</v>
      </c>
      <c r="FZ64" s="53">
        <f>RANK(FY64,FY63:FY66)</f>
        <v>2</v>
      </c>
      <c r="GA64" s="53" t="str">
        <f>DE55</f>
        <v>プレシャスＢ</v>
      </c>
    </row>
    <row r="65" spans="2:183" ht="7.35" customHeight="1">
      <c r="B65" s="333"/>
      <c r="C65" s="334"/>
      <c r="D65" s="334"/>
      <c r="E65" s="334"/>
      <c r="F65" s="334"/>
      <c r="G65" s="334"/>
      <c r="H65" s="334"/>
      <c r="I65" s="335"/>
      <c r="J65" s="399"/>
      <c r="K65" s="395"/>
      <c r="L65" s="123"/>
      <c r="M65" s="399"/>
      <c r="N65" s="399"/>
      <c r="O65" s="179"/>
      <c r="P65" s="399"/>
      <c r="Q65" s="399"/>
      <c r="R65" s="122"/>
      <c r="S65" s="394"/>
      <c r="T65" s="395"/>
      <c r="U65" s="252"/>
      <c r="V65" s="253"/>
      <c r="W65" s="107"/>
      <c r="X65" s="258"/>
      <c r="Y65" s="258"/>
      <c r="Z65" s="392"/>
      <c r="AA65" s="258"/>
      <c r="AB65" s="258"/>
      <c r="AC65" s="103"/>
      <c r="AD65" s="252"/>
      <c r="AE65" s="253"/>
      <c r="AF65" s="376"/>
      <c r="AG65" s="377"/>
      <c r="AH65" s="377"/>
      <c r="AI65" s="377"/>
      <c r="AJ65" s="377"/>
      <c r="AK65" s="377"/>
      <c r="AL65" s="377"/>
      <c r="AM65" s="377"/>
      <c r="AN65" s="377"/>
      <c r="AO65" s="377"/>
      <c r="AP65" s="378"/>
      <c r="AQ65" s="252"/>
      <c r="AR65" s="253"/>
      <c r="AS65" s="82"/>
      <c r="AT65" s="251"/>
      <c r="AU65" s="251"/>
      <c r="AV65" s="392"/>
      <c r="AW65" s="251"/>
      <c r="AX65" s="251"/>
      <c r="AY65" s="81"/>
      <c r="AZ65" s="252"/>
      <c r="BA65" s="253"/>
      <c r="BB65" s="367"/>
      <c r="BC65" s="368"/>
      <c r="BD65" s="368"/>
      <c r="BE65" s="368"/>
      <c r="BF65" s="368"/>
      <c r="BG65" s="369"/>
      <c r="BH65" s="367"/>
      <c r="BI65" s="368"/>
      <c r="BJ65" s="368"/>
      <c r="BK65" s="368"/>
      <c r="BL65" s="368"/>
      <c r="BM65" s="369"/>
      <c r="BN65" s="367"/>
      <c r="BO65" s="389"/>
      <c r="BP65" s="389"/>
      <c r="BQ65" s="389"/>
      <c r="BR65" s="389"/>
      <c r="BS65" s="369"/>
      <c r="BT65" s="266"/>
      <c r="BU65" s="266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DE65" s="301"/>
      <c r="DF65" s="302"/>
      <c r="DG65" s="302"/>
      <c r="DH65" s="302"/>
      <c r="DI65" s="302"/>
      <c r="DJ65" s="302"/>
      <c r="DK65" s="302"/>
      <c r="DL65" s="303"/>
      <c r="DM65" s="258"/>
      <c r="DN65" s="253"/>
      <c r="DO65" s="107"/>
      <c r="DP65" s="258"/>
      <c r="DQ65" s="258"/>
      <c r="DR65" s="258"/>
      <c r="DS65" s="258"/>
      <c r="DT65" s="103"/>
      <c r="DU65" s="252"/>
      <c r="DV65" s="253"/>
      <c r="DW65" s="252"/>
      <c r="DX65" s="253"/>
      <c r="DY65" s="107"/>
      <c r="DZ65" s="258"/>
      <c r="EA65" s="258"/>
      <c r="EB65" s="258"/>
      <c r="EC65" s="258"/>
      <c r="ED65" s="103"/>
      <c r="EE65" s="252"/>
      <c r="EF65" s="253"/>
      <c r="EG65" s="376"/>
      <c r="EH65" s="377"/>
      <c r="EI65" s="377"/>
      <c r="EJ65" s="377"/>
      <c r="EK65" s="377"/>
      <c r="EL65" s="377"/>
      <c r="EM65" s="377"/>
      <c r="EN65" s="377"/>
      <c r="EO65" s="377"/>
      <c r="EP65" s="378"/>
      <c r="EQ65" s="252"/>
      <c r="ER65" s="253"/>
      <c r="ES65" s="82"/>
      <c r="ET65" s="258"/>
      <c r="EU65" s="258"/>
      <c r="EV65" s="258"/>
      <c r="EW65" s="258"/>
      <c r="EX65" s="81"/>
      <c r="EY65" s="252"/>
      <c r="EZ65" s="253"/>
      <c r="FA65" s="91"/>
      <c r="FB65" s="92"/>
      <c r="FC65" s="92"/>
      <c r="FD65" s="92"/>
      <c r="FE65" s="92"/>
      <c r="FF65" s="93"/>
      <c r="FG65" s="91"/>
      <c r="FH65" s="92"/>
      <c r="FI65" s="92"/>
      <c r="FJ65" s="92"/>
      <c r="FK65" s="92"/>
      <c r="FL65" s="93"/>
      <c r="FM65" s="77"/>
      <c r="FN65" s="77"/>
      <c r="FO65" s="77"/>
      <c r="FP65" s="77"/>
      <c r="FQ65" s="77"/>
      <c r="FR65" s="77"/>
      <c r="FS65" s="365"/>
      <c r="FT65" s="365"/>
      <c r="FV65" s="77"/>
      <c r="FW65" s="77"/>
      <c r="FX65" s="366"/>
      <c r="FY65" s="48">
        <f>SUM(FY47,FY53,FY59)</f>
        <v>909.45205479452056</v>
      </c>
      <c r="FZ65" s="53">
        <f>RANK(FY65,FY63:FY66)</f>
        <v>3</v>
      </c>
      <c r="GA65" s="53" t="str">
        <f>DE63</f>
        <v>ＫＯＧ-Ｋ</v>
      </c>
    </row>
    <row r="66" spans="2:183" ht="7.35" customHeight="1">
      <c r="B66" s="333"/>
      <c r="C66" s="334"/>
      <c r="D66" s="334"/>
      <c r="E66" s="334"/>
      <c r="F66" s="334"/>
      <c r="G66" s="334"/>
      <c r="H66" s="334"/>
      <c r="I66" s="335"/>
      <c r="J66" s="399"/>
      <c r="K66" s="395"/>
      <c r="L66" s="123"/>
      <c r="M66" s="399">
        <f>AL50</f>
        <v>0</v>
      </c>
      <c r="N66" s="399"/>
      <c r="O66" s="179"/>
      <c r="P66" s="399">
        <f>AI50</f>
        <v>0</v>
      </c>
      <c r="Q66" s="399"/>
      <c r="R66" s="122"/>
      <c r="S66" s="394"/>
      <c r="T66" s="395"/>
      <c r="U66" s="252"/>
      <c r="V66" s="253"/>
      <c r="W66" s="107"/>
      <c r="X66" s="258">
        <f>AL58</f>
        <v>0</v>
      </c>
      <c r="Y66" s="258"/>
      <c r="Z66" s="392" t="s">
        <v>24</v>
      </c>
      <c r="AA66" s="258">
        <f>AI58</f>
        <v>0</v>
      </c>
      <c r="AB66" s="258"/>
      <c r="AC66" s="103"/>
      <c r="AD66" s="252"/>
      <c r="AE66" s="253"/>
      <c r="AF66" s="376"/>
      <c r="AG66" s="377"/>
      <c r="AH66" s="377"/>
      <c r="AI66" s="377"/>
      <c r="AJ66" s="377"/>
      <c r="AK66" s="377"/>
      <c r="AL66" s="377"/>
      <c r="AM66" s="377"/>
      <c r="AN66" s="377"/>
      <c r="AO66" s="377"/>
      <c r="AP66" s="378"/>
      <c r="AQ66" s="252"/>
      <c r="AR66" s="253"/>
      <c r="AS66" s="82"/>
      <c r="AT66" s="251">
        <v>15</v>
      </c>
      <c r="AU66" s="251"/>
      <c r="AV66" s="392" t="s">
        <v>24</v>
      </c>
      <c r="AW66" s="251">
        <v>12</v>
      </c>
      <c r="AX66" s="251"/>
      <c r="AY66" s="81"/>
      <c r="AZ66" s="252"/>
      <c r="BA66" s="253"/>
      <c r="BB66" s="396"/>
      <c r="BC66" s="397"/>
      <c r="BD66" s="397"/>
      <c r="BE66" s="397"/>
      <c r="BF66" s="397"/>
      <c r="BG66" s="398"/>
      <c r="BH66" s="396"/>
      <c r="BI66" s="397"/>
      <c r="BJ66" s="397"/>
      <c r="BK66" s="397"/>
      <c r="BL66" s="397"/>
      <c r="BM66" s="398"/>
      <c r="BN66" s="396"/>
      <c r="BO66" s="397"/>
      <c r="BP66" s="397"/>
      <c r="BQ66" s="397"/>
      <c r="BR66" s="397"/>
      <c r="BS66" s="398"/>
      <c r="BT66" s="266"/>
      <c r="BU66" s="266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DE66" s="301"/>
      <c r="DF66" s="302"/>
      <c r="DG66" s="302"/>
      <c r="DH66" s="302"/>
      <c r="DI66" s="302"/>
      <c r="DJ66" s="302"/>
      <c r="DK66" s="302"/>
      <c r="DL66" s="303"/>
      <c r="DM66" s="258"/>
      <c r="DN66" s="253"/>
      <c r="DO66" s="107"/>
      <c r="DP66" s="258" t="b">
        <f>IF(M66&gt;P66,"1",IF(M66&lt;P66,"0"))</f>
        <v>0</v>
      </c>
      <c r="DQ66" s="258"/>
      <c r="DR66" s="258" t="b">
        <f>IF(M66&lt;P66,"1",IF(M66&gt;P66,"0"))</f>
        <v>0</v>
      </c>
      <c r="DS66" s="258"/>
      <c r="DT66" s="103"/>
      <c r="DU66" s="252"/>
      <c r="DV66" s="253"/>
      <c r="DW66" s="252"/>
      <c r="DX66" s="253"/>
      <c r="DY66" s="107"/>
      <c r="DZ66" s="258" t="b">
        <f>IF(X66&gt;AA66,"1",IF(X66&lt;AA66,"0"))</f>
        <v>0</v>
      </c>
      <c r="EA66" s="258"/>
      <c r="EB66" s="258" t="b">
        <f>IF(X66&lt;AA66,"1",IF(X66&gt;AA66,"0"))</f>
        <v>0</v>
      </c>
      <c r="EC66" s="258"/>
      <c r="ED66" s="103"/>
      <c r="EE66" s="252"/>
      <c r="EF66" s="253"/>
      <c r="EG66" s="376"/>
      <c r="EH66" s="377"/>
      <c r="EI66" s="377"/>
      <c r="EJ66" s="377"/>
      <c r="EK66" s="377"/>
      <c r="EL66" s="377"/>
      <c r="EM66" s="377"/>
      <c r="EN66" s="377"/>
      <c r="EO66" s="377"/>
      <c r="EP66" s="378"/>
      <c r="EQ66" s="252"/>
      <c r="ER66" s="253"/>
      <c r="ES66" s="82"/>
      <c r="ET66" s="258" t="str">
        <f>IF(AT66&gt;AW66,"1",IF(AT66&lt;AW66,"0"))</f>
        <v>1</v>
      </c>
      <c r="EU66" s="258"/>
      <c r="EV66" s="258" t="str">
        <f>IF(AT66&lt;AW66,"1",IF(AT66&gt;AW66,"0"))</f>
        <v>0</v>
      </c>
      <c r="EW66" s="258"/>
      <c r="EX66" s="81"/>
      <c r="EY66" s="252"/>
      <c r="EZ66" s="253"/>
      <c r="FA66" s="91"/>
      <c r="FB66" s="92"/>
      <c r="FC66" s="92"/>
      <c r="FD66" s="92"/>
      <c r="FE66" s="92"/>
      <c r="FF66" s="93"/>
      <c r="FG66" s="91"/>
      <c r="FH66" s="92"/>
      <c r="FI66" s="92"/>
      <c r="FJ66" s="92"/>
      <c r="FK66" s="92"/>
      <c r="FL66" s="93"/>
      <c r="FM66" s="77"/>
      <c r="FN66" s="77"/>
      <c r="FO66" s="77"/>
      <c r="FP66" s="77"/>
      <c r="FQ66" s="77"/>
      <c r="FR66" s="77"/>
      <c r="FS66" s="365"/>
      <c r="FT66" s="365"/>
      <c r="FV66" s="77"/>
      <c r="FW66" s="77"/>
      <c r="FX66" s="366"/>
      <c r="FY66" s="48">
        <f>SUM(FY48,FY54,FY60)</f>
        <v>-291.60000000000002</v>
      </c>
      <c r="FZ66" s="53">
        <f>RANK(FY66,FY63:FY66)</f>
        <v>4</v>
      </c>
      <c r="GA66" s="53" t="str">
        <f>DE71</f>
        <v>Feliz</v>
      </c>
    </row>
    <row r="67" spans="2:183" ht="7.35" customHeight="1">
      <c r="B67" s="94"/>
      <c r="C67" s="78"/>
      <c r="D67" s="78"/>
      <c r="E67" s="78"/>
      <c r="F67" s="78"/>
      <c r="G67" s="78"/>
      <c r="H67" s="78"/>
      <c r="I67" s="79"/>
      <c r="J67" s="120"/>
      <c r="K67" s="120"/>
      <c r="L67" s="124"/>
      <c r="M67" s="399"/>
      <c r="N67" s="399"/>
      <c r="O67" s="179"/>
      <c r="P67" s="399"/>
      <c r="Q67" s="399"/>
      <c r="R67" s="125"/>
      <c r="S67" s="120"/>
      <c r="T67" s="122"/>
      <c r="U67" s="107"/>
      <c r="V67" s="102"/>
      <c r="W67" s="108"/>
      <c r="X67" s="258"/>
      <c r="Y67" s="258"/>
      <c r="Z67" s="392"/>
      <c r="AA67" s="258"/>
      <c r="AB67" s="258"/>
      <c r="AC67" s="109"/>
      <c r="AD67" s="102"/>
      <c r="AE67" s="103"/>
      <c r="AF67" s="376"/>
      <c r="AG67" s="377"/>
      <c r="AH67" s="377"/>
      <c r="AI67" s="377"/>
      <c r="AJ67" s="377"/>
      <c r="AK67" s="377"/>
      <c r="AL67" s="377"/>
      <c r="AM67" s="377"/>
      <c r="AN67" s="377"/>
      <c r="AO67" s="377"/>
      <c r="AP67" s="378"/>
      <c r="AQ67" s="82"/>
      <c r="AR67" s="80"/>
      <c r="AS67" s="95"/>
      <c r="AT67" s="251"/>
      <c r="AU67" s="251"/>
      <c r="AV67" s="392"/>
      <c r="AW67" s="251"/>
      <c r="AX67" s="251"/>
      <c r="AY67" s="96"/>
      <c r="AZ67" s="80"/>
      <c r="BA67" s="81"/>
      <c r="BB67" s="271"/>
      <c r="BC67" s="272"/>
      <c r="BD67" s="272"/>
      <c r="BE67" s="272"/>
      <c r="BF67" s="272"/>
      <c r="BG67" s="273"/>
      <c r="BH67" s="277">
        <f>FG67</f>
        <v>0.66666666666666663</v>
      </c>
      <c r="BI67" s="278"/>
      <c r="BJ67" s="278"/>
      <c r="BK67" s="278"/>
      <c r="BL67" s="278"/>
      <c r="BM67" s="279"/>
      <c r="BN67" s="289">
        <f>FM67</f>
        <v>0.9452054794520548</v>
      </c>
      <c r="BO67" s="272"/>
      <c r="BP67" s="272"/>
      <c r="BQ67" s="272"/>
      <c r="BR67" s="272"/>
      <c r="BS67" s="273"/>
      <c r="BT67" s="266"/>
      <c r="BU67" s="266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DE67" s="94"/>
      <c r="DF67" s="78"/>
      <c r="DG67" s="78"/>
      <c r="DH67" s="78"/>
      <c r="DI67" s="78"/>
      <c r="DJ67" s="78"/>
      <c r="DK67" s="78"/>
      <c r="DL67" s="79"/>
      <c r="DM67" s="102"/>
      <c r="DN67" s="102"/>
      <c r="DO67" s="108"/>
      <c r="DP67" s="258"/>
      <c r="DQ67" s="258"/>
      <c r="DR67" s="258"/>
      <c r="DS67" s="258"/>
      <c r="DT67" s="109"/>
      <c r="DU67" s="102"/>
      <c r="DV67" s="103"/>
      <c r="DW67" s="107"/>
      <c r="DX67" s="102"/>
      <c r="DY67" s="108"/>
      <c r="DZ67" s="258"/>
      <c r="EA67" s="258"/>
      <c r="EB67" s="258"/>
      <c r="EC67" s="258"/>
      <c r="ED67" s="109"/>
      <c r="EE67" s="102"/>
      <c r="EF67" s="103"/>
      <c r="EG67" s="376"/>
      <c r="EH67" s="377"/>
      <c r="EI67" s="377"/>
      <c r="EJ67" s="377"/>
      <c r="EK67" s="377"/>
      <c r="EL67" s="377"/>
      <c r="EM67" s="377"/>
      <c r="EN67" s="377"/>
      <c r="EO67" s="377"/>
      <c r="EP67" s="378"/>
      <c r="EQ67" s="82"/>
      <c r="ER67" s="80"/>
      <c r="ES67" s="95"/>
      <c r="ET67" s="258"/>
      <c r="EU67" s="258"/>
      <c r="EV67" s="258"/>
      <c r="EW67" s="258"/>
      <c r="EX67" s="96"/>
      <c r="EY67" s="80"/>
      <c r="EZ67" s="81"/>
      <c r="FA67" s="271">
        <f>IF(FE63=0,FA63,FA63/FE63)</f>
        <v>1</v>
      </c>
      <c r="FB67" s="284"/>
      <c r="FC67" s="284"/>
      <c r="FD67" s="284"/>
      <c r="FE67" s="284"/>
      <c r="FF67" s="285"/>
      <c r="FG67" s="271">
        <f>GB53</f>
        <v>0.66666666666666663</v>
      </c>
      <c r="FH67" s="284"/>
      <c r="FI67" s="284"/>
      <c r="FJ67" s="284"/>
      <c r="FK67" s="284"/>
      <c r="FL67" s="285"/>
      <c r="FM67" s="289">
        <f>FM63/FQ63</f>
        <v>0.9452054794520548</v>
      </c>
      <c r="FN67" s="290"/>
      <c r="FO67" s="290"/>
      <c r="FP67" s="290"/>
      <c r="FQ67" s="290"/>
      <c r="FR67" s="291"/>
      <c r="FS67" s="365"/>
      <c r="FT67" s="365"/>
      <c r="FV67" s="77"/>
      <c r="FW67" s="77"/>
      <c r="FX67" s="77"/>
    </row>
    <row r="68" spans="2:183" ht="7.35" customHeight="1">
      <c r="B68" s="98"/>
      <c r="C68" s="99"/>
      <c r="D68" s="99"/>
      <c r="E68" s="99"/>
      <c r="F68" s="99"/>
      <c r="G68" s="99"/>
      <c r="H68" s="99"/>
      <c r="I68" s="100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5"/>
      <c r="U68" s="108"/>
      <c r="V68" s="110"/>
      <c r="W68" s="110"/>
      <c r="X68" s="110"/>
      <c r="Y68" s="110"/>
      <c r="Z68" s="110"/>
      <c r="AA68" s="110"/>
      <c r="AB68" s="110"/>
      <c r="AC68" s="110"/>
      <c r="AD68" s="110"/>
      <c r="AE68" s="109"/>
      <c r="AF68" s="379"/>
      <c r="AG68" s="380"/>
      <c r="AH68" s="380"/>
      <c r="AI68" s="380"/>
      <c r="AJ68" s="380"/>
      <c r="AK68" s="380"/>
      <c r="AL68" s="380"/>
      <c r="AM68" s="380"/>
      <c r="AN68" s="380"/>
      <c r="AO68" s="380"/>
      <c r="AP68" s="381"/>
      <c r="AQ68" s="95"/>
      <c r="AR68" s="101"/>
      <c r="AS68" s="101"/>
      <c r="AT68" s="101"/>
      <c r="AU68" s="101"/>
      <c r="AV68" s="101"/>
      <c r="AW68" s="101"/>
      <c r="AX68" s="101"/>
      <c r="AY68" s="101"/>
      <c r="AZ68" s="101"/>
      <c r="BA68" s="96"/>
      <c r="BB68" s="274"/>
      <c r="BC68" s="275"/>
      <c r="BD68" s="275"/>
      <c r="BE68" s="275"/>
      <c r="BF68" s="275"/>
      <c r="BG68" s="276"/>
      <c r="BH68" s="280"/>
      <c r="BI68" s="281"/>
      <c r="BJ68" s="281"/>
      <c r="BK68" s="281"/>
      <c r="BL68" s="281"/>
      <c r="BM68" s="282"/>
      <c r="BN68" s="274"/>
      <c r="BO68" s="275"/>
      <c r="BP68" s="275"/>
      <c r="BQ68" s="275"/>
      <c r="BR68" s="275"/>
      <c r="BS68" s="276"/>
      <c r="BT68" s="266"/>
      <c r="BU68" s="266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DE68" s="98"/>
      <c r="DF68" s="99"/>
      <c r="DG68" s="99"/>
      <c r="DH68" s="99"/>
      <c r="DI68" s="99"/>
      <c r="DJ68" s="99"/>
      <c r="DK68" s="99"/>
      <c r="DL68" s="100"/>
      <c r="DM68" s="110"/>
      <c r="DN68" s="110"/>
      <c r="DO68" s="110"/>
      <c r="DP68" s="110"/>
      <c r="DQ68" s="110"/>
      <c r="DR68" s="110"/>
      <c r="DS68" s="110"/>
      <c r="DT68" s="110"/>
      <c r="DU68" s="110"/>
      <c r="DV68" s="109"/>
      <c r="DW68" s="108"/>
      <c r="DX68" s="110"/>
      <c r="DY68" s="110"/>
      <c r="DZ68" s="110"/>
      <c r="EA68" s="110"/>
      <c r="EB68" s="110"/>
      <c r="EC68" s="110"/>
      <c r="ED68" s="110"/>
      <c r="EE68" s="110"/>
      <c r="EF68" s="109"/>
      <c r="EG68" s="379"/>
      <c r="EH68" s="380"/>
      <c r="EI68" s="380"/>
      <c r="EJ68" s="380"/>
      <c r="EK68" s="380"/>
      <c r="EL68" s="380"/>
      <c r="EM68" s="380"/>
      <c r="EN68" s="380"/>
      <c r="EO68" s="380"/>
      <c r="EP68" s="381"/>
      <c r="EQ68" s="95"/>
      <c r="ER68" s="101"/>
      <c r="ES68" s="101"/>
      <c r="ET68" s="101"/>
      <c r="EU68" s="101"/>
      <c r="EV68" s="101"/>
      <c r="EW68" s="101"/>
      <c r="EX68" s="101"/>
      <c r="EY68" s="101"/>
      <c r="EZ68" s="96"/>
      <c r="FA68" s="286"/>
      <c r="FB68" s="287"/>
      <c r="FC68" s="287"/>
      <c r="FD68" s="287"/>
      <c r="FE68" s="287"/>
      <c r="FF68" s="288"/>
      <c r="FG68" s="286"/>
      <c r="FH68" s="287"/>
      <c r="FI68" s="287"/>
      <c r="FJ68" s="287"/>
      <c r="FK68" s="287"/>
      <c r="FL68" s="288"/>
      <c r="FM68" s="292"/>
      <c r="FN68" s="293"/>
      <c r="FO68" s="293"/>
      <c r="FP68" s="293"/>
      <c r="FQ68" s="293"/>
      <c r="FR68" s="294"/>
      <c r="FS68" s="365"/>
      <c r="FT68" s="365"/>
      <c r="FV68" s="77"/>
      <c r="FW68" s="77"/>
      <c r="FX68" s="77"/>
    </row>
    <row r="69" spans="2:183" ht="7.35" customHeight="1">
      <c r="B69" s="331">
        <v>8</v>
      </c>
      <c r="C69" s="332"/>
      <c r="D69" s="75"/>
      <c r="E69" s="75"/>
      <c r="F69" s="75"/>
      <c r="G69" s="75"/>
      <c r="H69" s="75"/>
      <c r="I69" s="76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06"/>
      <c r="U69" s="121"/>
      <c r="V69" s="118"/>
      <c r="W69" s="118"/>
      <c r="X69" s="118"/>
      <c r="Y69" s="118"/>
      <c r="Z69" s="118"/>
      <c r="AA69" s="118"/>
      <c r="AB69" s="118"/>
      <c r="AC69" s="118"/>
      <c r="AD69" s="118"/>
      <c r="AE69" s="119"/>
      <c r="AF69" s="105"/>
      <c r="AG69" s="111"/>
      <c r="AH69" s="111"/>
      <c r="AI69" s="111"/>
      <c r="AJ69" s="111"/>
      <c r="AK69" s="111"/>
      <c r="AL69" s="111"/>
      <c r="AM69" s="111"/>
      <c r="AN69" s="111"/>
      <c r="AO69" s="111"/>
      <c r="AP69" s="106"/>
      <c r="AQ69" s="373"/>
      <c r="AR69" s="374"/>
      <c r="AS69" s="374"/>
      <c r="AT69" s="374"/>
      <c r="AU69" s="374"/>
      <c r="AV69" s="374"/>
      <c r="AW69" s="374"/>
      <c r="AX69" s="374"/>
      <c r="AY69" s="374"/>
      <c r="AZ69" s="374"/>
      <c r="BA69" s="375"/>
      <c r="BB69" s="386"/>
      <c r="BC69" s="387"/>
      <c r="BD69" s="387"/>
      <c r="BE69" s="387"/>
      <c r="BF69" s="387"/>
      <c r="BG69" s="388"/>
      <c r="BH69" s="386"/>
      <c r="BI69" s="387"/>
      <c r="BJ69" s="387"/>
      <c r="BK69" s="387"/>
      <c r="BL69" s="387"/>
      <c r="BM69" s="388"/>
      <c r="BN69" s="386"/>
      <c r="BO69" s="387"/>
      <c r="BP69" s="387"/>
      <c r="BQ69" s="387"/>
      <c r="BR69" s="387"/>
      <c r="BS69" s="388"/>
      <c r="BT69" s="266">
        <f>FZ66</f>
        <v>4</v>
      </c>
      <c r="BU69" s="266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DE69" s="360">
        <v>4</v>
      </c>
      <c r="DF69" s="361"/>
      <c r="DG69" s="75"/>
      <c r="DH69" s="75"/>
      <c r="DI69" s="75"/>
      <c r="DJ69" s="75"/>
      <c r="DK69" s="75"/>
      <c r="DL69" s="76"/>
      <c r="DM69" s="111"/>
      <c r="DN69" s="111"/>
      <c r="DO69" s="111"/>
      <c r="DP69" s="111"/>
      <c r="DQ69" s="111"/>
      <c r="DR69" s="111"/>
      <c r="DS69" s="111"/>
      <c r="DT69" s="111"/>
      <c r="DU69" s="111"/>
      <c r="DV69" s="106"/>
      <c r="DW69" s="105"/>
      <c r="DX69" s="111"/>
      <c r="DY69" s="111"/>
      <c r="DZ69" s="111"/>
      <c r="EA69" s="111"/>
      <c r="EB69" s="111"/>
      <c r="EC69" s="111"/>
      <c r="ED69" s="111"/>
      <c r="EE69" s="111"/>
      <c r="EF69" s="106"/>
      <c r="EG69" s="105"/>
      <c r="EH69" s="111"/>
      <c r="EI69" s="111"/>
      <c r="EJ69" s="111"/>
      <c r="EK69" s="111"/>
      <c r="EL69" s="111"/>
      <c r="EM69" s="111"/>
      <c r="EN69" s="111"/>
      <c r="EO69" s="111"/>
      <c r="EP69" s="106"/>
      <c r="EQ69" s="373"/>
      <c r="ER69" s="374"/>
      <c r="ES69" s="374"/>
      <c r="ET69" s="374"/>
      <c r="EU69" s="374"/>
      <c r="EV69" s="374"/>
      <c r="EW69" s="374"/>
      <c r="EX69" s="374"/>
      <c r="EY69" s="374"/>
      <c r="EZ69" s="375"/>
      <c r="FA69" s="45">
        <f>COUNTIF(DM71,"=2")</f>
        <v>0</v>
      </c>
      <c r="FB69" s="46">
        <f>COUNTIF(DW71,"=2")</f>
        <v>0</v>
      </c>
      <c r="FC69" s="46">
        <f>COUNTIF(EG71,"=2")</f>
        <v>0</v>
      </c>
      <c r="FD69" s="83"/>
      <c r="FE69" s="83"/>
      <c r="FF69" s="84"/>
      <c r="FG69" s="85"/>
      <c r="FH69" s="83"/>
      <c r="FI69" s="83"/>
      <c r="FJ69" s="83"/>
      <c r="FK69" s="83"/>
      <c r="FL69" s="84"/>
      <c r="FM69" s="47">
        <f>SUM(M70:N75)</f>
        <v>20</v>
      </c>
      <c r="FN69" s="47">
        <f>SUM(X70:Y75)</f>
        <v>0</v>
      </c>
      <c r="FO69" s="47">
        <f>SUM(AI70:AJ75)</f>
        <v>43</v>
      </c>
      <c r="FP69" s="77"/>
      <c r="FQ69" s="77"/>
      <c r="FR69" s="77"/>
      <c r="FS69" s="365"/>
      <c r="FT69" s="365"/>
      <c r="FV69" s="77"/>
      <c r="FW69" s="77"/>
      <c r="FX69" s="77"/>
    </row>
    <row r="70" spans="2:183" ht="7.35" customHeight="1">
      <c r="B70" s="333"/>
      <c r="C70" s="334"/>
      <c r="D70" s="78"/>
      <c r="E70" s="78"/>
      <c r="F70" s="78"/>
      <c r="G70" s="78"/>
      <c r="H70" s="78"/>
      <c r="I70" s="79"/>
      <c r="J70" s="102"/>
      <c r="K70" s="102"/>
      <c r="L70" s="105"/>
      <c r="M70" s="258">
        <f>AW46</f>
        <v>13</v>
      </c>
      <c r="N70" s="258"/>
      <c r="O70" s="392" t="s">
        <v>24</v>
      </c>
      <c r="P70" s="258">
        <f>AT46</f>
        <v>15</v>
      </c>
      <c r="Q70" s="258"/>
      <c r="R70" s="106"/>
      <c r="S70" s="102"/>
      <c r="T70" s="103"/>
      <c r="U70" s="123"/>
      <c r="V70" s="120"/>
      <c r="W70" s="121"/>
      <c r="X70" s="399">
        <f>AW54</f>
        <v>0</v>
      </c>
      <c r="Y70" s="399"/>
      <c r="Z70" s="179"/>
      <c r="AA70" s="399">
        <f>AT54</f>
        <v>0</v>
      </c>
      <c r="AB70" s="399"/>
      <c r="AC70" s="119"/>
      <c r="AD70" s="120"/>
      <c r="AE70" s="122"/>
      <c r="AF70" s="107"/>
      <c r="AG70" s="102"/>
      <c r="AH70" s="105"/>
      <c r="AI70" s="258">
        <f>AW62</f>
        <v>15</v>
      </c>
      <c r="AJ70" s="258"/>
      <c r="AK70" s="392" t="s">
        <v>24</v>
      </c>
      <c r="AL70" s="258">
        <f>AT62</f>
        <v>13</v>
      </c>
      <c r="AM70" s="258"/>
      <c r="AN70" s="106"/>
      <c r="AO70" s="102"/>
      <c r="AP70" s="103"/>
      <c r="AQ70" s="376"/>
      <c r="AR70" s="377"/>
      <c r="AS70" s="377"/>
      <c r="AT70" s="377"/>
      <c r="AU70" s="377"/>
      <c r="AV70" s="377"/>
      <c r="AW70" s="377"/>
      <c r="AX70" s="377"/>
      <c r="AY70" s="377"/>
      <c r="AZ70" s="377"/>
      <c r="BA70" s="378"/>
      <c r="BB70" s="367"/>
      <c r="BC70" s="368"/>
      <c r="BD70" s="368"/>
      <c r="BE70" s="368"/>
      <c r="BF70" s="368"/>
      <c r="BG70" s="369"/>
      <c r="BH70" s="367"/>
      <c r="BI70" s="368"/>
      <c r="BJ70" s="368"/>
      <c r="BK70" s="368"/>
      <c r="BL70" s="368"/>
      <c r="BM70" s="369"/>
      <c r="BN70" s="367"/>
      <c r="BO70" s="389"/>
      <c r="BP70" s="389"/>
      <c r="BQ70" s="389"/>
      <c r="BR70" s="389"/>
      <c r="BS70" s="369"/>
      <c r="BT70" s="266"/>
      <c r="BU70" s="266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DE70" s="362"/>
      <c r="DF70" s="363"/>
      <c r="DG70" s="78"/>
      <c r="DH70" s="78"/>
      <c r="DI70" s="78"/>
      <c r="DJ70" s="78"/>
      <c r="DK70" s="78"/>
      <c r="DL70" s="79"/>
      <c r="DM70" s="102"/>
      <c r="DN70" s="102"/>
      <c r="DO70" s="105"/>
      <c r="DP70" s="258" t="str">
        <f>IF(M70&gt;P70,"1",IF(M70&lt;P70,"0"))</f>
        <v>0</v>
      </c>
      <c r="DQ70" s="258"/>
      <c r="DR70" s="258" t="str">
        <f>IF(M70&lt;P70,"1",IF(M70&gt;P70,"0"))</f>
        <v>1</v>
      </c>
      <c r="DS70" s="258"/>
      <c r="DT70" s="106"/>
      <c r="DU70" s="102"/>
      <c r="DV70" s="103"/>
      <c r="DW70" s="107"/>
      <c r="DX70" s="102"/>
      <c r="DY70" s="105"/>
      <c r="DZ70" s="258" t="b">
        <f>IF(X70&gt;AA70,"1",IF(X70&lt;AA70,"0"))</f>
        <v>0</v>
      </c>
      <c r="EA70" s="258"/>
      <c r="EB70" s="258" t="b">
        <f>IF(X70&lt;AA70,"1",IF(X70&gt;AA70,"0"))</f>
        <v>0</v>
      </c>
      <c r="EC70" s="258"/>
      <c r="ED70" s="106"/>
      <c r="EE70" s="102"/>
      <c r="EF70" s="103"/>
      <c r="EG70" s="107"/>
      <c r="EH70" s="102"/>
      <c r="EI70" s="105"/>
      <c r="EJ70" s="258" t="str">
        <f>IF(AI70&gt;AL70,"1",IF(AI70&lt;AL70,"0"))</f>
        <v>1</v>
      </c>
      <c r="EK70" s="258"/>
      <c r="EL70" s="258" t="str">
        <f>IF(AI70&lt;AL70,"1",IF(AI70&gt;AL70,"0"))</f>
        <v>0</v>
      </c>
      <c r="EM70" s="258"/>
      <c r="EN70" s="106"/>
      <c r="EO70" s="102"/>
      <c r="EP70" s="103"/>
      <c r="EQ70" s="376"/>
      <c r="ER70" s="377"/>
      <c r="ES70" s="377"/>
      <c r="ET70" s="377"/>
      <c r="EU70" s="377"/>
      <c r="EV70" s="377"/>
      <c r="EW70" s="377"/>
      <c r="EX70" s="377"/>
      <c r="EY70" s="377"/>
      <c r="EZ70" s="378"/>
      <c r="FA70" s="91"/>
      <c r="FB70" s="92"/>
      <c r="FC70" s="92"/>
      <c r="FD70" s="50">
        <f>COUNTIF(DU71,"=2")</f>
        <v>1</v>
      </c>
      <c r="FE70" s="50">
        <f>COUNTIF(EE71,"=2")</f>
        <v>0</v>
      </c>
      <c r="FF70" s="51">
        <f>COUNTIF(EO71,"=2")</f>
        <v>1</v>
      </c>
      <c r="FG70" s="91"/>
      <c r="FH70" s="92"/>
      <c r="FI70" s="92"/>
      <c r="FJ70" s="92"/>
      <c r="FK70" s="92"/>
      <c r="FL70" s="93"/>
      <c r="FM70" s="77"/>
      <c r="FN70" s="77"/>
      <c r="FO70" s="77"/>
      <c r="FP70" s="47">
        <f>SUM(P70:Q75)</f>
        <v>30</v>
      </c>
      <c r="FQ70" s="47">
        <f>SUM(AA70:AB75)</f>
        <v>0</v>
      </c>
      <c r="FR70" s="47">
        <f>SUM(AL70:AM75)</f>
        <v>45</v>
      </c>
      <c r="FS70" s="365"/>
      <c r="FT70" s="365"/>
      <c r="FV70" s="77"/>
      <c r="FW70" s="77"/>
      <c r="FX70" s="77"/>
    </row>
    <row r="71" spans="2:183" ht="7.35" customHeight="1">
      <c r="B71" s="333" t="s">
        <v>117</v>
      </c>
      <c r="C71" s="334"/>
      <c r="D71" s="334"/>
      <c r="E71" s="334"/>
      <c r="F71" s="334"/>
      <c r="G71" s="334"/>
      <c r="H71" s="334"/>
      <c r="I71" s="335"/>
      <c r="J71" s="258">
        <f>DM71</f>
        <v>0</v>
      </c>
      <c r="K71" s="253"/>
      <c r="L71" s="107"/>
      <c r="M71" s="258"/>
      <c r="N71" s="258"/>
      <c r="O71" s="392"/>
      <c r="P71" s="258"/>
      <c r="Q71" s="258"/>
      <c r="R71" s="103"/>
      <c r="S71" s="252">
        <f>DU71</f>
        <v>2</v>
      </c>
      <c r="T71" s="253"/>
      <c r="U71" s="394">
        <f>DW71</f>
        <v>0</v>
      </c>
      <c r="V71" s="395"/>
      <c r="W71" s="123"/>
      <c r="X71" s="399"/>
      <c r="Y71" s="399"/>
      <c r="Z71" s="179"/>
      <c r="AA71" s="399"/>
      <c r="AB71" s="399"/>
      <c r="AC71" s="122"/>
      <c r="AD71" s="394">
        <f>EE71</f>
        <v>0</v>
      </c>
      <c r="AE71" s="395"/>
      <c r="AF71" s="252">
        <f>EG71</f>
        <v>1</v>
      </c>
      <c r="AG71" s="253"/>
      <c r="AH71" s="107"/>
      <c r="AI71" s="258"/>
      <c r="AJ71" s="258"/>
      <c r="AK71" s="392"/>
      <c r="AL71" s="258"/>
      <c r="AM71" s="258"/>
      <c r="AN71" s="103"/>
      <c r="AO71" s="252">
        <f>EO71</f>
        <v>2</v>
      </c>
      <c r="AP71" s="253"/>
      <c r="AQ71" s="376"/>
      <c r="AR71" s="377"/>
      <c r="AS71" s="377"/>
      <c r="AT71" s="377"/>
      <c r="AU71" s="377"/>
      <c r="AV71" s="377"/>
      <c r="AW71" s="377"/>
      <c r="AX71" s="377"/>
      <c r="AY71" s="377"/>
      <c r="AZ71" s="377"/>
      <c r="BA71" s="378"/>
      <c r="BB71" s="298">
        <f>FA71</f>
        <v>0</v>
      </c>
      <c r="BC71" s="295"/>
      <c r="BD71" s="393"/>
      <c r="BE71" s="393"/>
      <c r="BF71" s="295">
        <f>FE71</f>
        <v>2</v>
      </c>
      <c r="BG71" s="296"/>
      <c r="BH71" s="298">
        <f>FG71</f>
        <v>1</v>
      </c>
      <c r="BI71" s="295"/>
      <c r="BJ71" s="393"/>
      <c r="BK71" s="393"/>
      <c r="BL71" s="295">
        <f>FK71</f>
        <v>4</v>
      </c>
      <c r="BM71" s="296"/>
      <c r="BN71" s="297">
        <f>FM71</f>
        <v>63</v>
      </c>
      <c r="BO71" s="255"/>
      <c r="BP71" s="393"/>
      <c r="BQ71" s="393"/>
      <c r="BR71" s="255">
        <f>FQ71</f>
        <v>75</v>
      </c>
      <c r="BS71" s="256"/>
      <c r="BT71" s="266"/>
      <c r="BU71" s="266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DE71" s="301" t="str">
        <f>B71</f>
        <v>Feliz</v>
      </c>
      <c r="DF71" s="302"/>
      <c r="DG71" s="302"/>
      <c r="DH71" s="302"/>
      <c r="DI71" s="302"/>
      <c r="DJ71" s="302"/>
      <c r="DK71" s="302"/>
      <c r="DL71" s="303"/>
      <c r="DM71" s="258">
        <f>DP70+DP72+DP74</f>
        <v>0</v>
      </c>
      <c r="DN71" s="253"/>
      <c r="DO71" s="107"/>
      <c r="DP71" s="258"/>
      <c r="DQ71" s="258"/>
      <c r="DR71" s="258"/>
      <c r="DS71" s="258"/>
      <c r="DT71" s="103"/>
      <c r="DU71" s="252">
        <f>DR70+DR72+DR74</f>
        <v>2</v>
      </c>
      <c r="DV71" s="253"/>
      <c r="DW71" s="252">
        <f>DZ70+DZ72+DZ74</f>
        <v>0</v>
      </c>
      <c r="DX71" s="253"/>
      <c r="DY71" s="107"/>
      <c r="DZ71" s="258"/>
      <c r="EA71" s="258"/>
      <c r="EB71" s="258"/>
      <c r="EC71" s="258"/>
      <c r="ED71" s="103"/>
      <c r="EE71" s="252">
        <f>EB70+EB72+EB74</f>
        <v>0</v>
      </c>
      <c r="EF71" s="253"/>
      <c r="EG71" s="252">
        <f>EJ70+EJ72+EJ74</f>
        <v>1</v>
      </c>
      <c r="EH71" s="253"/>
      <c r="EI71" s="107"/>
      <c r="EJ71" s="258"/>
      <c r="EK71" s="258"/>
      <c r="EL71" s="258"/>
      <c r="EM71" s="258"/>
      <c r="EN71" s="103"/>
      <c r="EO71" s="252">
        <f>EL70+EL72+EL74</f>
        <v>2</v>
      </c>
      <c r="EP71" s="253"/>
      <c r="EQ71" s="376"/>
      <c r="ER71" s="377"/>
      <c r="ES71" s="377"/>
      <c r="ET71" s="377"/>
      <c r="EU71" s="377"/>
      <c r="EV71" s="377"/>
      <c r="EW71" s="377"/>
      <c r="EX71" s="377"/>
      <c r="EY71" s="377"/>
      <c r="EZ71" s="378"/>
      <c r="FA71" s="298">
        <f>SUM(FA69:FC69)</f>
        <v>0</v>
      </c>
      <c r="FB71" s="295"/>
      <c r="FC71" s="393"/>
      <c r="FD71" s="393"/>
      <c r="FE71" s="295">
        <f>SUM(FD70:FF70)</f>
        <v>2</v>
      </c>
      <c r="FF71" s="296"/>
      <c r="FG71" s="298">
        <f>SUM(DM71,DW71,EG71)</f>
        <v>1</v>
      </c>
      <c r="FH71" s="295"/>
      <c r="FI71" s="393"/>
      <c r="FJ71" s="393"/>
      <c r="FK71" s="295">
        <f>SUM(DU71,EE71,EO71)</f>
        <v>4</v>
      </c>
      <c r="FL71" s="296"/>
      <c r="FM71" s="297">
        <f>SUM(FM69:FO69)</f>
        <v>63</v>
      </c>
      <c r="FN71" s="255"/>
      <c r="FO71" s="393"/>
      <c r="FP71" s="393"/>
      <c r="FQ71" s="255">
        <f>SUM(FP70:FR70)</f>
        <v>75</v>
      </c>
      <c r="FR71" s="256"/>
      <c r="FS71" s="365"/>
      <c r="FT71" s="365"/>
      <c r="FV71" s="77"/>
      <c r="FW71" s="77"/>
      <c r="FX71" s="77"/>
    </row>
    <row r="72" spans="2:183" ht="7.35" customHeight="1">
      <c r="B72" s="333"/>
      <c r="C72" s="334"/>
      <c r="D72" s="334"/>
      <c r="E72" s="334"/>
      <c r="F72" s="334"/>
      <c r="G72" s="334"/>
      <c r="H72" s="334"/>
      <c r="I72" s="335"/>
      <c r="J72" s="258"/>
      <c r="K72" s="253"/>
      <c r="L72" s="107"/>
      <c r="M72" s="258">
        <f>AW48</f>
        <v>7</v>
      </c>
      <c r="N72" s="258"/>
      <c r="O72" s="392" t="s">
        <v>24</v>
      </c>
      <c r="P72" s="258">
        <f>AT48</f>
        <v>15</v>
      </c>
      <c r="Q72" s="258"/>
      <c r="R72" s="103"/>
      <c r="S72" s="252"/>
      <c r="T72" s="253"/>
      <c r="U72" s="394"/>
      <c r="V72" s="395"/>
      <c r="W72" s="123"/>
      <c r="X72" s="399">
        <f>AW56</f>
        <v>0</v>
      </c>
      <c r="Y72" s="399"/>
      <c r="Z72" s="179"/>
      <c r="AA72" s="399">
        <f>AT56</f>
        <v>0</v>
      </c>
      <c r="AB72" s="399"/>
      <c r="AC72" s="122"/>
      <c r="AD72" s="394"/>
      <c r="AE72" s="395"/>
      <c r="AF72" s="252"/>
      <c r="AG72" s="253"/>
      <c r="AH72" s="107"/>
      <c r="AI72" s="258">
        <f>AW64</f>
        <v>16</v>
      </c>
      <c r="AJ72" s="258"/>
      <c r="AK72" s="392" t="s">
        <v>24</v>
      </c>
      <c r="AL72" s="258">
        <f>AT64</f>
        <v>17</v>
      </c>
      <c r="AM72" s="258"/>
      <c r="AN72" s="103"/>
      <c r="AO72" s="252"/>
      <c r="AP72" s="253"/>
      <c r="AQ72" s="376"/>
      <c r="AR72" s="377"/>
      <c r="AS72" s="377"/>
      <c r="AT72" s="377"/>
      <c r="AU72" s="377"/>
      <c r="AV72" s="377"/>
      <c r="AW72" s="377"/>
      <c r="AX72" s="377"/>
      <c r="AY72" s="377"/>
      <c r="AZ72" s="377"/>
      <c r="BA72" s="378"/>
      <c r="BB72" s="298"/>
      <c r="BC72" s="295"/>
      <c r="BD72" s="393"/>
      <c r="BE72" s="393"/>
      <c r="BF72" s="295"/>
      <c r="BG72" s="296"/>
      <c r="BH72" s="298"/>
      <c r="BI72" s="295"/>
      <c r="BJ72" s="393"/>
      <c r="BK72" s="393"/>
      <c r="BL72" s="295"/>
      <c r="BM72" s="296"/>
      <c r="BN72" s="297"/>
      <c r="BO72" s="255"/>
      <c r="BP72" s="393"/>
      <c r="BQ72" s="393"/>
      <c r="BR72" s="255"/>
      <c r="BS72" s="256"/>
      <c r="BT72" s="266"/>
      <c r="BU72" s="266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DE72" s="301"/>
      <c r="DF72" s="302"/>
      <c r="DG72" s="302"/>
      <c r="DH72" s="302"/>
      <c r="DI72" s="302"/>
      <c r="DJ72" s="302"/>
      <c r="DK72" s="302"/>
      <c r="DL72" s="303"/>
      <c r="DM72" s="258"/>
      <c r="DN72" s="253"/>
      <c r="DO72" s="107"/>
      <c r="DP72" s="258" t="str">
        <f>IF(M72&gt;P72,"1",IF(M72&lt;P72,"0"))</f>
        <v>0</v>
      </c>
      <c r="DQ72" s="258"/>
      <c r="DR72" s="258" t="str">
        <f>IF(M72&lt;P72,"1",IF(M72&gt;P72,"0"))</f>
        <v>1</v>
      </c>
      <c r="DS72" s="258"/>
      <c r="DT72" s="103"/>
      <c r="DU72" s="252"/>
      <c r="DV72" s="253"/>
      <c r="DW72" s="252"/>
      <c r="DX72" s="253"/>
      <c r="DY72" s="107"/>
      <c r="DZ72" s="258" t="b">
        <f>IF(X72&gt;AA72,"1",IF(X72&lt;AA72,"0"))</f>
        <v>0</v>
      </c>
      <c r="EA72" s="258"/>
      <c r="EB72" s="258" t="b">
        <f>IF(X72&lt;AA72,"1",IF(X72&gt;AA72,"0"))</f>
        <v>0</v>
      </c>
      <c r="EC72" s="258"/>
      <c r="ED72" s="103"/>
      <c r="EE72" s="252"/>
      <c r="EF72" s="253"/>
      <c r="EG72" s="252"/>
      <c r="EH72" s="253"/>
      <c r="EI72" s="107"/>
      <c r="EJ72" s="258" t="str">
        <f>IF(AI72&gt;AL72,"1",IF(AI72&lt;AL72,"0"))</f>
        <v>0</v>
      </c>
      <c r="EK72" s="258"/>
      <c r="EL72" s="258" t="str">
        <f>IF(AI72&lt;AL72,"1",IF(AI72&gt;AL72,"0"))</f>
        <v>1</v>
      </c>
      <c r="EM72" s="258"/>
      <c r="EN72" s="103"/>
      <c r="EO72" s="252"/>
      <c r="EP72" s="253"/>
      <c r="EQ72" s="376"/>
      <c r="ER72" s="377"/>
      <c r="ES72" s="377"/>
      <c r="ET72" s="377"/>
      <c r="EU72" s="377"/>
      <c r="EV72" s="377"/>
      <c r="EW72" s="377"/>
      <c r="EX72" s="377"/>
      <c r="EY72" s="377"/>
      <c r="EZ72" s="378"/>
      <c r="FA72" s="298"/>
      <c r="FB72" s="295"/>
      <c r="FC72" s="393"/>
      <c r="FD72" s="393"/>
      <c r="FE72" s="295"/>
      <c r="FF72" s="296"/>
      <c r="FG72" s="298"/>
      <c r="FH72" s="295"/>
      <c r="FI72" s="393"/>
      <c r="FJ72" s="393"/>
      <c r="FK72" s="295"/>
      <c r="FL72" s="296"/>
      <c r="FM72" s="297"/>
      <c r="FN72" s="255"/>
      <c r="FO72" s="393"/>
      <c r="FP72" s="393"/>
      <c r="FQ72" s="255"/>
      <c r="FR72" s="256"/>
      <c r="FS72" s="365"/>
      <c r="FT72" s="365"/>
      <c r="FV72" s="77"/>
      <c r="FW72" s="77"/>
      <c r="FX72" s="77"/>
    </row>
    <row r="73" spans="2:183" ht="7.35" customHeight="1">
      <c r="B73" s="333"/>
      <c r="C73" s="334"/>
      <c r="D73" s="334"/>
      <c r="E73" s="334"/>
      <c r="F73" s="334"/>
      <c r="G73" s="334"/>
      <c r="H73" s="334"/>
      <c r="I73" s="335"/>
      <c r="J73" s="258"/>
      <c r="K73" s="253"/>
      <c r="L73" s="107"/>
      <c r="M73" s="258"/>
      <c r="N73" s="258"/>
      <c r="O73" s="392"/>
      <c r="P73" s="258"/>
      <c r="Q73" s="258"/>
      <c r="R73" s="103"/>
      <c r="S73" s="252"/>
      <c r="T73" s="253"/>
      <c r="U73" s="394"/>
      <c r="V73" s="395"/>
      <c r="W73" s="123"/>
      <c r="X73" s="399"/>
      <c r="Y73" s="399"/>
      <c r="Z73" s="179"/>
      <c r="AA73" s="399"/>
      <c r="AB73" s="399"/>
      <c r="AC73" s="122"/>
      <c r="AD73" s="394"/>
      <c r="AE73" s="395"/>
      <c r="AF73" s="252"/>
      <c r="AG73" s="253"/>
      <c r="AH73" s="107"/>
      <c r="AI73" s="258"/>
      <c r="AJ73" s="258"/>
      <c r="AK73" s="392"/>
      <c r="AL73" s="258"/>
      <c r="AM73" s="258"/>
      <c r="AN73" s="103"/>
      <c r="AO73" s="252"/>
      <c r="AP73" s="253"/>
      <c r="AQ73" s="376"/>
      <c r="AR73" s="377"/>
      <c r="AS73" s="377"/>
      <c r="AT73" s="377"/>
      <c r="AU73" s="377"/>
      <c r="AV73" s="377"/>
      <c r="AW73" s="377"/>
      <c r="AX73" s="377"/>
      <c r="AY73" s="377"/>
      <c r="AZ73" s="377"/>
      <c r="BA73" s="378"/>
      <c r="BB73" s="367"/>
      <c r="BC73" s="368"/>
      <c r="BD73" s="368"/>
      <c r="BE73" s="368"/>
      <c r="BF73" s="368"/>
      <c r="BG73" s="369"/>
      <c r="BH73" s="367"/>
      <c r="BI73" s="368"/>
      <c r="BJ73" s="368"/>
      <c r="BK73" s="368"/>
      <c r="BL73" s="368"/>
      <c r="BM73" s="369"/>
      <c r="BN73" s="367"/>
      <c r="BO73" s="389"/>
      <c r="BP73" s="389"/>
      <c r="BQ73" s="389"/>
      <c r="BR73" s="389"/>
      <c r="BS73" s="369"/>
      <c r="BT73" s="266"/>
      <c r="BU73" s="266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DE73" s="301"/>
      <c r="DF73" s="302"/>
      <c r="DG73" s="302"/>
      <c r="DH73" s="302"/>
      <c r="DI73" s="302"/>
      <c r="DJ73" s="302"/>
      <c r="DK73" s="302"/>
      <c r="DL73" s="303"/>
      <c r="DM73" s="258"/>
      <c r="DN73" s="253"/>
      <c r="DO73" s="107"/>
      <c r="DP73" s="258"/>
      <c r="DQ73" s="258"/>
      <c r="DR73" s="258"/>
      <c r="DS73" s="258"/>
      <c r="DT73" s="103"/>
      <c r="DU73" s="252"/>
      <c r="DV73" s="253"/>
      <c r="DW73" s="252"/>
      <c r="DX73" s="253"/>
      <c r="DY73" s="107"/>
      <c r="DZ73" s="258"/>
      <c r="EA73" s="258"/>
      <c r="EB73" s="258"/>
      <c r="EC73" s="258"/>
      <c r="ED73" s="103"/>
      <c r="EE73" s="252"/>
      <c r="EF73" s="253"/>
      <c r="EG73" s="252"/>
      <c r="EH73" s="253"/>
      <c r="EI73" s="107"/>
      <c r="EJ73" s="258"/>
      <c r="EK73" s="258"/>
      <c r="EL73" s="258"/>
      <c r="EM73" s="258"/>
      <c r="EN73" s="103"/>
      <c r="EO73" s="252"/>
      <c r="EP73" s="253"/>
      <c r="EQ73" s="376"/>
      <c r="ER73" s="377"/>
      <c r="ES73" s="377"/>
      <c r="ET73" s="377"/>
      <c r="EU73" s="377"/>
      <c r="EV73" s="377"/>
      <c r="EW73" s="377"/>
      <c r="EX73" s="377"/>
      <c r="EY73" s="377"/>
      <c r="EZ73" s="378"/>
      <c r="FA73" s="91"/>
      <c r="FB73" s="92"/>
      <c r="FC73" s="92"/>
      <c r="FD73" s="92"/>
      <c r="FE73" s="92"/>
      <c r="FF73" s="93"/>
      <c r="FG73" s="91"/>
      <c r="FH73" s="92"/>
      <c r="FI73" s="92"/>
      <c r="FJ73" s="92"/>
      <c r="FK73" s="92"/>
      <c r="FL73" s="93"/>
      <c r="FM73" s="77"/>
      <c r="FN73" s="77"/>
      <c r="FO73" s="77"/>
      <c r="FP73" s="77"/>
      <c r="FQ73" s="77"/>
      <c r="FR73" s="77"/>
      <c r="FS73" s="365"/>
      <c r="FT73" s="365"/>
      <c r="FV73" s="77"/>
      <c r="FW73" s="77"/>
      <c r="FX73" s="77"/>
    </row>
    <row r="74" spans="2:183" ht="7.35" customHeight="1">
      <c r="B74" s="333"/>
      <c r="C74" s="334"/>
      <c r="D74" s="334"/>
      <c r="E74" s="334"/>
      <c r="F74" s="334"/>
      <c r="G74" s="334"/>
      <c r="H74" s="334"/>
      <c r="I74" s="335"/>
      <c r="J74" s="258"/>
      <c r="K74" s="253"/>
      <c r="L74" s="107"/>
      <c r="M74" s="258">
        <f>AW50</f>
        <v>0</v>
      </c>
      <c r="N74" s="258"/>
      <c r="O74" s="392" t="s">
        <v>24</v>
      </c>
      <c r="P74" s="258">
        <f>AT50</f>
        <v>0</v>
      </c>
      <c r="Q74" s="258"/>
      <c r="R74" s="103"/>
      <c r="S74" s="252"/>
      <c r="T74" s="253"/>
      <c r="U74" s="394"/>
      <c r="V74" s="395"/>
      <c r="W74" s="123"/>
      <c r="X74" s="399">
        <f>AW58</f>
        <v>0</v>
      </c>
      <c r="Y74" s="399"/>
      <c r="Z74" s="179"/>
      <c r="AA74" s="399">
        <f>AT58</f>
        <v>0</v>
      </c>
      <c r="AB74" s="399"/>
      <c r="AC74" s="122"/>
      <c r="AD74" s="394"/>
      <c r="AE74" s="395"/>
      <c r="AF74" s="252"/>
      <c r="AG74" s="253"/>
      <c r="AH74" s="107"/>
      <c r="AI74" s="258">
        <f>AW66</f>
        <v>12</v>
      </c>
      <c r="AJ74" s="258"/>
      <c r="AK74" s="392" t="s">
        <v>24</v>
      </c>
      <c r="AL74" s="258">
        <f>AT66</f>
        <v>15</v>
      </c>
      <c r="AM74" s="258"/>
      <c r="AN74" s="103"/>
      <c r="AO74" s="252"/>
      <c r="AP74" s="253"/>
      <c r="AQ74" s="376"/>
      <c r="AR74" s="377"/>
      <c r="AS74" s="377"/>
      <c r="AT74" s="377"/>
      <c r="AU74" s="377"/>
      <c r="AV74" s="377"/>
      <c r="AW74" s="377"/>
      <c r="AX74" s="377"/>
      <c r="AY74" s="377"/>
      <c r="AZ74" s="377"/>
      <c r="BA74" s="378"/>
      <c r="BB74" s="396"/>
      <c r="BC74" s="397"/>
      <c r="BD74" s="397"/>
      <c r="BE74" s="397"/>
      <c r="BF74" s="397"/>
      <c r="BG74" s="398"/>
      <c r="BH74" s="396"/>
      <c r="BI74" s="397"/>
      <c r="BJ74" s="397"/>
      <c r="BK74" s="397"/>
      <c r="BL74" s="397"/>
      <c r="BM74" s="398"/>
      <c r="BN74" s="396"/>
      <c r="BO74" s="397"/>
      <c r="BP74" s="397"/>
      <c r="BQ74" s="397"/>
      <c r="BR74" s="397"/>
      <c r="BS74" s="398"/>
      <c r="BT74" s="266"/>
      <c r="BU74" s="266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DE74" s="301"/>
      <c r="DF74" s="302"/>
      <c r="DG74" s="302"/>
      <c r="DH74" s="302"/>
      <c r="DI74" s="302"/>
      <c r="DJ74" s="302"/>
      <c r="DK74" s="302"/>
      <c r="DL74" s="303"/>
      <c r="DM74" s="258"/>
      <c r="DN74" s="253"/>
      <c r="DO74" s="107"/>
      <c r="DP74" s="258" t="b">
        <f>IF(M74&gt;P74,"1",IF(M74&lt;P74,"0"))</f>
        <v>0</v>
      </c>
      <c r="DQ74" s="258"/>
      <c r="DR74" s="258" t="b">
        <f>IF(M74&lt;P74,"1",IF(M74&gt;P74,"0"))</f>
        <v>0</v>
      </c>
      <c r="DS74" s="258"/>
      <c r="DT74" s="103"/>
      <c r="DU74" s="252"/>
      <c r="DV74" s="253"/>
      <c r="DW74" s="252"/>
      <c r="DX74" s="253"/>
      <c r="DY74" s="107"/>
      <c r="DZ74" s="258" t="b">
        <f>IF(X74&gt;AA74,"1",IF(X74&lt;AA74,"0"))</f>
        <v>0</v>
      </c>
      <c r="EA74" s="258"/>
      <c r="EB74" s="258" t="b">
        <f>IF(X74&lt;AA74,"1",IF(X74&gt;AA74,"0"))</f>
        <v>0</v>
      </c>
      <c r="EC74" s="258"/>
      <c r="ED74" s="103"/>
      <c r="EE74" s="252"/>
      <c r="EF74" s="253"/>
      <c r="EG74" s="252"/>
      <c r="EH74" s="253"/>
      <c r="EI74" s="107"/>
      <c r="EJ74" s="258" t="str">
        <f>IF(AI74&gt;AL74,"1",IF(AI74&lt;AL74,"0"))</f>
        <v>0</v>
      </c>
      <c r="EK74" s="258"/>
      <c r="EL74" s="258" t="str">
        <f>IF(AI74&lt;AL74,"1",IF(AI74&gt;AL74,"0"))</f>
        <v>1</v>
      </c>
      <c r="EM74" s="258"/>
      <c r="EN74" s="103"/>
      <c r="EO74" s="252"/>
      <c r="EP74" s="253"/>
      <c r="EQ74" s="376"/>
      <c r="ER74" s="377"/>
      <c r="ES74" s="377"/>
      <c r="ET74" s="377"/>
      <c r="EU74" s="377"/>
      <c r="EV74" s="377"/>
      <c r="EW74" s="377"/>
      <c r="EX74" s="377"/>
      <c r="EY74" s="377"/>
      <c r="EZ74" s="378"/>
      <c r="FA74" s="91"/>
      <c r="FB74" s="92"/>
      <c r="FC74" s="92"/>
      <c r="FD74" s="92"/>
      <c r="FE74" s="92"/>
      <c r="FF74" s="93"/>
      <c r="FG74" s="91"/>
      <c r="FH74" s="92"/>
      <c r="FI74" s="92"/>
      <c r="FJ74" s="92"/>
      <c r="FK74" s="92"/>
      <c r="FL74" s="93"/>
      <c r="FM74" s="77"/>
      <c r="FN74" s="77"/>
      <c r="FO74" s="77"/>
      <c r="FP74" s="77"/>
      <c r="FQ74" s="77"/>
      <c r="FR74" s="77"/>
      <c r="FS74" s="365"/>
      <c r="FT74" s="365"/>
      <c r="FV74" s="77"/>
      <c r="FW74" s="77"/>
      <c r="FX74" s="77"/>
    </row>
    <row r="75" spans="2:183" ht="7.35" customHeight="1">
      <c r="B75" s="94"/>
      <c r="C75" s="78"/>
      <c r="D75" s="78"/>
      <c r="E75" s="78"/>
      <c r="F75" s="78"/>
      <c r="G75" s="78"/>
      <c r="H75" s="78"/>
      <c r="I75" s="79"/>
      <c r="J75" s="102"/>
      <c r="K75" s="102"/>
      <c r="L75" s="108"/>
      <c r="M75" s="258"/>
      <c r="N75" s="258"/>
      <c r="O75" s="392"/>
      <c r="P75" s="258"/>
      <c r="Q75" s="258"/>
      <c r="R75" s="109"/>
      <c r="S75" s="102"/>
      <c r="T75" s="103"/>
      <c r="U75" s="123"/>
      <c r="V75" s="120"/>
      <c r="W75" s="124"/>
      <c r="X75" s="399"/>
      <c r="Y75" s="399"/>
      <c r="Z75" s="179"/>
      <c r="AA75" s="399"/>
      <c r="AB75" s="399"/>
      <c r="AC75" s="125"/>
      <c r="AD75" s="120"/>
      <c r="AE75" s="122"/>
      <c r="AF75" s="107"/>
      <c r="AG75" s="102"/>
      <c r="AH75" s="108"/>
      <c r="AI75" s="258"/>
      <c r="AJ75" s="258"/>
      <c r="AK75" s="392"/>
      <c r="AL75" s="258"/>
      <c r="AM75" s="258"/>
      <c r="AN75" s="109"/>
      <c r="AO75" s="102"/>
      <c r="AP75" s="103"/>
      <c r="AQ75" s="376"/>
      <c r="AR75" s="377"/>
      <c r="AS75" s="377"/>
      <c r="AT75" s="377"/>
      <c r="AU75" s="377"/>
      <c r="AV75" s="377"/>
      <c r="AW75" s="377"/>
      <c r="AX75" s="377"/>
      <c r="AY75" s="377"/>
      <c r="AZ75" s="377"/>
      <c r="BA75" s="378"/>
      <c r="BB75" s="271"/>
      <c r="BC75" s="272"/>
      <c r="BD75" s="272"/>
      <c r="BE75" s="272"/>
      <c r="BF75" s="272"/>
      <c r="BG75" s="273"/>
      <c r="BH75" s="277">
        <f>FG75</f>
        <v>0.25</v>
      </c>
      <c r="BI75" s="278"/>
      <c r="BJ75" s="278"/>
      <c r="BK75" s="278"/>
      <c r="BL75" s="278"/>
      <c r="BM75" s="279"/>
      <c r="BN75" s="289">
        <f>FM75</f>
        <v>0.84</v>
      </c>
      <c r="BO75" s="272"/>
      <c r="BP75" s="272"/>
      <c r="BQ75" s="272"/>
      <c r="BR75" s="272"/>
      <c r="BS75" s="273"/>
      <c r="BT75" s="266"/>
      <c r="BU75" s="266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DE75" s="94"/>
      <c r="DF75" s="78"/>
      <c r="DG75" s="78"/>
      <c r="DH75" s="78"/>
      <c r="DI75" s="78"/>
      <c r="DJ75" s="78"/>
      <c r="DK75" s="78"/>
      <c r="DL75" s="79"/>
      <c r="DM75" s="102"/>
      <c r="DN75" s="102"/>
      <c r="DO75" s="108"/>
      <c r="DP75" s="258"/>
      <c r="DQ75" s="258"/>
      <c r="DR75" s="258"/>
      <c r="DS75" s="258"/>
      <c r="DT75" s="109"/>
      <c r="DU75" s="102"/>
      <c r="DV75" s="103"/>
      <c r="DW75" s="107"/>
      <c r="DX75" s="102"/>
      <c r="DY75" s="108"/>
      <c r="DZ75" s="258"/>
      <c r="EA75" s="258"/>
      <c r="EB75" s="258"/>
      <c r="EC75" s="258"/>
      <c r="ED75" s="109"/>
      <c r="EE75" s="102"/>
      <c r="EF75" s="103"/>
      <c r="EG75" s="107"/>
      <c r="EH75" s="102"/>
      <c r="EI75" s="108"/>
      <c r="EJ75" s="258"/>
      <c r="EK75" s="258"/>
      <c r="EL75" s="258"/>
      <c r="EM75" s="258"/>
      <c r="EN75" s="109"/>
      <c r="EO75" s="102"/>
      <c r="EP75" s="103"/>
      <c r="EQ75" s="376"/>
      <c r="ER75" s="377"/>
      <c r="ES75" s="377"/>
      <c r="ET75" s="377"/>
      <c r="EU75" s="377"/>
      <c r="EV75" s="377"/>
      <c r="EW75" s="377"/>
      <c r="EX75" s="377"/>
      <c r="EY75" s="377"/>
      <c r="EZ75" s="378"/>
      <c r="FA75" s="271">
        <f>IF(FE71=0,FA71,FA71/FE71)</f>
        <v>0</v>
      </c>
      <c r="FB75" s="284"/>
      <c r="FC75" s="284"/>
      <c r="FD75" s="284"/>
      <c r="FE75" s="284"/>
      <c r="FF75" s="285"/>
      <c r="FG75" s="271">
        <f>GB54</f>
        <v>0.25</v>
      </c>
      <c r="FH75" s="284"/>
      <c r="FI75" s="284"/>
      <c r="FJ75" s="284"/>
      <c r="FK75" s="284"/>
      <c r="FL75" s="285"/>
      <c r="FM75" s="289">
        <f>FM71/FQ71</f>
        <v>0.84</v>
      </c>
      <c r="FN75" s="290"/>
      <c r="FO75" s="290"/>
      <c r="FP75" s="290"/>
      <c r="FQ75" s="290"/>
      <c r="FR75" s="291"/>
      <c r="FS75" s="365"/>
      <c r="FT75" s="365"/>
      <c r="FV75" s="77"/>
      <c r="FW75" s="77"/>
      <c r="FX75" s="77"/>
    </row>
    <row r="76" spans="2:183" ht="7.35" customHeight="1">
      <c r="B76" s="98"/>
      <c r="C76" s="99"/>
      <c r="D76" s="99"/>
      <c r="E76" s="99"/>
      <c r="F76" s="99"/>
      <c r="G76" s="99"/>
      <c r="H76" s="99"/>
      <c r="I76" s="10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09"/>
      <c r="U76" s="124"/>
      <c r="V76" s="126"/>
      <c r="W76" s="126"/>
      <c r="X76" s="126"/>
      <c r="Y76" s="126"/>
      <c r="Z76" s="126"/>
      <c r="AA76" s="126"/>
      <c r="AB76" s="126"/>
      <c r="AC76" s="126"/>
      <c r="AD76" s="126"/>
      <c r="AE76" s="125"/>
      <c r="AF76" s="108"/>
      <c r="AG76" s="110"/>
      <c r="AH76" s="110"/>
      <c r="AI76" s="110"/>
      <c r="AJ76" s="110"/>
      <c r="AK76" s="110"/>
      <c r="AL76" s="110"/>
      <c r="AM76" s="110"/>
      <c r="AN76" s="110"/>
      <c r="AO76" s="110"/>
      <c r="AP76" s="109"/>
      <c r="AQ76" s="379"/>
      <c r="AR76" s="380"/>
      <c r="AS76" s="380"/>
      <c r="AT76" s="380"/>
      <c r="AU76" s="380"/>
      <c r="AV76" s="380"/>
      <c r="AW76" s="380"/>
      <c r="AX76" s="380"/>
      <c r="AY76" s="380"/>
      <c r="AZ76" s="380"/>
      <c r="BA76" s="381"/>
      <c r="BB76" s="274"/>
      <c r="BC76" s="275"/>
      <c r="BD76" s="275"/>
      <c r="BE76" s="275"/>
      <c r="BF76" s="275"/>
      <c r="BG76" s="276"/>
      <c r="BH76" s="280"/>
      <c r="BI76" s="281"/>
      <c r="BJ76" s="281"/>
      <c r="BK76" s="281"/>
      <c r="BL76" s="281"/>
      <c r="BM76" s="282"/>
      <c r="BN76" s="274"/>
      <c r="BO76" s="275"/>
      <c r="BP76" s="275"/>
      <c r="BQ76" s="275"/>
      <c r="BR76" s="275"/>
      <c r="BS76" s="276"/>
      <c r="BT76" s="266"/>
      <c r="BU76" s="266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DE76" s="98"/>
      <c r="DF76" s="99"/>
      <c r="DG76" s="99"/>
      <c r="DH76" s="99"/>
      <c r="DI76" s="99"/>
      <c r="DJ76" s="99"/>
      <c r="DK76" s="99"/>
      <c r="DL76" s="100"/>
      <c r="DM76" s="110"/>
      <c r="DN76" s="110"/>
      <c r="DO76" s="110"/>
      <c r="DP76" s="110"/>
      <c r="DQ76" s="110"/>
      <c r="DR76" s="110"/>
      <c r="DS76" s="110"/>
      <c r="DT76" s="110"/>
      <c r="DU76" s="110"/>
      <c r="DV76" s="109"/>
      <c r="DW76" s="108"/>
      <c r="DX76" s="110"/>
      <c r="DY76" s="110"/>
      <c r="DZ76" s="110"/>
      <c r="EA76" s="110"/>
      <c r="EB76" s="110"/>
      <c r="EC76" s="110"/>
      <c r="ED76" s="110"/>
      <c r="EE76" s="110"/>
      <c r="EF76" s="109"/>
      <c r="EG76" s="108"/>
      <c r="EH76" s="110"/>
      <c r="EI76" s="110"/>
      <c r="EJ76" s="110"/>
      <c r="EK76" s="110"/>
      <c r="EL76" s="110"/>
      <c r="EM76" s="110"/>
      <c r="EN76" s="110"/>
      <c r="EO76" s="110"/>
      <c r="EP76" s="109"/>
      <c r="EQ76" s="379"/>
      <c r="ER76" s="380"/>
      <c r="ES76" s="380"/>
      <c r="ET76" s="380"/>
      <c r="EU76" s="380"/>
      <c r="EV76" s="380"/>
      <c r="EW76" s="380"/>
      <c r="EX76" s="380"/>
      <c r="EY76" s="380"/>
      <c r="EZ76" s="381"/>
      <c r="FA76" s="286"/>
      <c r="FB76" s="287"/>
      <c r="FC76" s="287"/>
      <c r="FD76" s="287"/>
      <c r="FE76" s="287"/>
      <c r="FF76" s="288"/>
      <c r="FG76" s="286"/>
      <c r="FH76" s="287"/>
      <c r="FI76" s="287"/>
      <c r="FJ76" s="287"/>
      <c r="FK76" s="287"/>
      <c r="FL76" s="288"/>
      <c r="FM76" s="292"/>
      <c r="FN76" s="293"/>
      <c r="FO76" s="293"/>
      <c r="FP76" s="293"/>
      <c r="FQ76" s="293"/>
      <c r="FR76" s="294"/>
      <c r="FS76" s="365"/>
      <c r="FT76" s="365"/>
      <c r="FV76" s="77"/>
      <c r="FW76" s="77"/>
      <c r="FX76" s="77"/>
    </row>
    <row r="77" spans="2:183" ht="7.35" customHeight="1"/>
    <row r="78" spans="2:183" ht="7.35" customHeight="1">
      <c r="B78" s="340" t="s">
        <v>33</v>
      </c>
      <c r="C78" s="341"/>
      <c r="D78" s="341"/>
      <c r="E78" s="341"/>
      <c r="F78" s="341"/>
      <c r="G78" s="341"/>
      <c r="H78" s="341"/>
      <c r="I78" s="342"/>
      <c r="J78" s="360">
        <f>B83</f>
        <v>9</v>
      </c>
      <c r="K78" s="361"/>
      <c r="L78" s="75"/>
      <c r="M78" s="75"/>
      <c r="N78" s="75"/>
      <c r="O78" s="75"/>
      <c r="P78" s="75"/>
      <c r="Q78" s="75"/>
      <c r="R78" s="75"/>
      <c r="S78" s="75"/>
      <c r="T78" s="76"/>
      <c r="U78" s="360">
        <f>B91</f>
        <v>10</v>
      </c>
      <c r="V78" s="361"/>
      <c r="W78" s="75"/>
      <c r="X78" s="75"/>
      <c r="Y78" s="75"/>
      <c r="Z78" s="75"/>
      <c r="AA78" s="75"/>
      <c r="AB78" s="75"/>
      <c r="AC78" s="75"/>
      <c r="AD78" s="75"/>
      <c r="AE78" s="76"/>
      <c r="AF78" s="360">
        <f>B99</f>
        <v>11</v>
      </c>
      <c r="AG78" s="361"/>
      <c r="AH78" s="75"/>
      <c r="AI78" s="75"/>
      <c r="AJ78" s="75"/>
      <c r="AK78" s="75"/>
      <c r="AL78" s="75"/>
      <c r="AM78" s="75"/>
      <c r="AN78" s="75"/>
      <c r="AO78" s="75"/>
      <c r="AP78" s="76"/>
      <c r="AQ78" s="360">
        <f>B107</f>
        <v>12</v>
      </c>
      <c r="AR78" s="361"/>
      <c r="AS78" s="75"/>
      <c r="AT78" s="75"/>
      <c r="AU78" s="75"/>
      <c r="AV78" s="75"/>
      <c r="AW78" s="75"/>
      <c r="AX78" s="75"/>
      <c r="AY78" s="75"/>
      <c r="AZ78" s="75"/>
      <c r="BA78" s="76"/>
      <c r="BB78" s="364" t="s">
        <v>0</v>
      </c>
      <c r="BC78" s="364"/>
      <c r="BD78" s="364"/>
      <c r="BE78" s="364"/>
      <c r="BF78" s="364"/>
      <c r="BG78" s="364"/>
      <c r="BH78" s="364" t="s">
        <v>1</v>
      </c>
      <c r="BI78" s="364"/>
      <c r="BJ78" s="364"/>
      <c r="BK78" s="364"/>
      <c r="BL78" s="364"/>
      <c r="BM78" s="364"/>
      <c r="BN78" s="364" t="s">
        <v>2</v>
      </c>
      <c r="BO78" s="364"/>
      <c r="BP78" s="364"/>
      <c r="BQ78" s="364"/>
      <c r="BR78" s="364"/>
      <c r="BS78" s="364"/>
      <c r="BT78" s="390" t="s">
        <v>3</v>
      </c>
      <c r="BU78" s="390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DE78" s="386" t="s">
        <v>5</v>
      </c>
      <c r="DF78" s="387"/>
      <c r="DG78" s="387"/>
      <c r="DH78" s="387"/>
      <c r="DI78" s="387"/>
      <c r="DJ78" s="387"/>
      <c r="DK78" s="387"/>
      <c r="DL78" s="388"/>
      <c r="DM78" s="360">
        <v>1</v>
      </c>
      <c r="DN78" s="361"/>
      <c r="DO78" s="75"/>
      <c r="DP78" s="75"/>
      <c r="DQ78" s="75"/>
      <c r="DR78" s="75"/>
      <c r="DS78" s="75"/>
      <c r="DT78" s="75"/>
      <c r="DU78" s="75"/>
      <c r="DV78" s="76"/>
      <c r="DW78" s="360">
        <v>2</v>
      </c>
      <c r="DX78" s="361"/>
      <c r="DY78" s="75"/>
      <c r="DZ78" s="75"/>
      <c r="EA78" s="75"/>
      <c r="EB78" s="75"/>
      <c r="EC78" s="75"/>
      <c r="ED78" s="75"/>
      <c r="EE78" s="75"/>
      <c r="EF78" s="76"/>
      <c r="EG78" s="360">
        <v>3</v>
      </c>
      <c r="EH78" s="361"/>
      <c r="EI78" s="75"/>
      <c r="EJ78" s="75"/>
      <c r="EK78" s="75"/>
      <c r="EL78" s="75"/>
      <c r="EM78" s="75"/>
      <c r="EN78" s="75"/>
      <c r="EO78" s="75"/>
      <c r="EP78" s="76"/>
      <c r="EQ78" s="360">
        <v>4</v>
      </c>
      <c r="ER78" s="361"/>
      <c r="ES78" s="75"/>
      <c r="ET78" s="75"/>
      <c r="EU78" s="75"/>
      <c r="EV78" s="75"/>
      <c r="EW78" s="75"/>
      <c r="EX78" s="75"/>
      <c r="EY78" s="75"/>
      <c r="EZ78" s="76"/>
      <c r="FA78" s="364" t="s">
        <v>0</v>
      </c>
      <c r="FB78" s="364"/>
      <c r="FC78" s="364"/>
      <c r="FD78" s="364"/>
      <c r="FE78" s="364"/>
      <c r="FF78" s="364"/>
      <c r="FG78" s="364" t="s">
        <v>1</v>
      </c>
      <c r="FH78" s="364"/>
      <c r="FI78" s="364"/>
      <c r="FJ78" s="364"/>
      <c r="FK78" s="364"/>
      <c r="FL78" s="364"/>
      <c r="FM78" s="364" t="s">
        <v>2</v>
      </c>
      <c r="FN78" s="364"/>
      <c r="FO78" s="364"/>
      <c r="FP78" s="364"/>
      <c r="FQ78" s="364"/>
      <c r="FR78" s="364"/>
      <c r="FS78" s="390" t="s">
        <v>3</v>
      </c>
      <c r="FT78" s="390"/>
    </row>
    <row r="79" spans="2:183" ht="7.35" customHeight="1">
      <c r="B79" s="343"/>
      <c r="C79" s="344"/>
      <c r="D79" s="344"/>
      <c r="E79" s="344"/>
      <c r="F79" s="344"/>
      <c r="G79" s="344"/>
      <c r="H79" s="344"/>
      <c r="I79" s="345"/>
      <c r="J79" s="362"/>
      <c r="K79" s="363"/>
      <c r="L79" s="78"/>
      <c r="M79" s="78"/>
      <c r="N79" s="78"/>
      <c r="O79" s="78"/>
      <c r="P79" s="78"/>
      <c r="Q79" s="78"/>
      <c r="R79" s="78"/>
      <c r="S79" s="78"/>
      <c r="T79" s="79"/>
      <c r="U79" s="362"/>
      <c r="V79" s="363"/>
      <c r="W79" s="78"/>
      <c r="X79" s="78"/>
      <c r="Y79" s="78"/>
      <c r="Z79" s="78"/>
      <c r="AA79" s="78"/>
      <c r="AB79" s="78"/>
      <c r="AC79" s="78"/>
      <c r="AD79" s="78"/>
      <c r="AE79" s="79"/>
      <c r="AF79" s="362"/>
      <c r="AG79" s="363"/>
      <c r="AH79" s="78"/>
      <c r="AI79" s="78"/>
      <c r="AJ79" s="78"/>
      <c r="AK79" s="78"/>
      <c r="AL79" s="78"/>
      <c r="AM79" s="78"/>
      <c r="AN79" s="78"/>
      <c r="AO79" s="78"/>
      <c r="AP79" s="79"/>
      <c r="AQ79" s="362"/>
      <c r="AR79" s="363"/>
      <c r="AS79" s="78"/>
      <c r="AT79" s="78"/>
      <c r="AU79" s="78"/>
      <c r="AV79" s="78"/>
      <c r="AW79" s="78"/>
      <c r="AX79" s="78"/>
      <c r="AY79" s="78"/>
      <c r="AZ79" s="78"/>
      <c r="BA79" s="79"/>
      <c r="BB79" s="364"/>
      <c r="BC79" s="364"/>
      <c r="BD79" s="364"/>
      <c r="BE79" s="364"/>
      <c r="BF79" s="364"/>
      <c r="BG79" s="364"/>
      <c r="BH79" s="364"/>
      <c r="BI79" s="364"/>
      <c r="BJ79" s="364"/>
      <c r="BK79" s="364"/>
      <c r="BL79" s="364"/>
      <c r="BM79" s="364"/>
      <c r="BN79" s="364"/>
      <c r="BO79" s="364"/>
      <c r="BP79" s="364"/>
      <c r="BQ79" s="364"/>
      <c r="BR79" s="364"/>
      <c r="BS79" s="364"/>
      <c r="BT79" s="390"/>
      <c r="BU79" s="390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DE79" s="367"/>
      <c r="DF79" s="368"/>
      <c r="DG79" s="368"/>
      <c r="DH79" s="368"/>
      <c r="DI79" s="368"/>
      <c r="DJ79" s="368"/>
      <c r="DK79" s="368"/>
      <c r="DL79" s="369"/>
      <c r="DM79" s="362"/>
      <c r="DN79" s="363"/>
      <c r="DO79" s="78"/>
      <c r="DP79" s="78"/>
      <c r="DQ79" s="78"/>
      <c r="DR79" s="78"/>
      <c r="DS79" s="78"/>
      <c r="DT79" s="78"/>
      <c r="DU79" s="78"/>
      <c r="DV79" s="79"/>
      <c r="DW79" s="362"/>
      <c r="DX79" s="363"/>
      <c r="DY79" s="78"/>
      <c r="DZ79" s="78"/>
      <c r="EA79" s="78"/>
      <c r="EB79" s="78"/>
      <c r="EC79" s="78"/>
      <c r="ED79" s="78"/>
      <c r="EE79" s="78"/>
      <c r="EF79" s="79"/>
      <c r="EG79" s="362"/>
      <c r="EH79" s="363"/>
      <c r="EI79" s="78"/>
      <c r="EJ79" s="78"/>
      <c r="EK79" s="78"/>
      <c r="EL79" s="78"/>
      <c r="EM79" s="78"/>
      <c r="EN79" s="78"/>
      <c r="EO79" s="78"/>
      <c r="EP79" s="79"/>
      <c r="EQ79" s="362"/>
      <c r="ER79" s="363"/>
      <c r="ES79" s="78"/>
      <c r="ET79" s="78"/>
      <c r="EU79" s="78"/>
      <c r="EV79" s="78"/>
      <c r="EW79" s="78"/>
      <c r="EX79" s="78"/>
      <c r="EY79" s="78"/>
      <c r="EZ79" s="79"/>
      <c r="FA79" s="364"/>
      <c r="FB79" s="364"/>
      <c r="FC79" s="364"/>
      <c r="FD79" s="364"/>
      <c r="FE79" s="364"/>
      <c r="FF79" s="364"/>
      <c r="FG79" s="364"/>
      <c r="FH79" s="364"/>
      <c r="FI79" s="364"/>
      <c r="FJ79" s="364"/>
      <c r="FK79" s="364"/>
      <c r="FL79" s="364"/>
      <c r="FM79" s="364"/>
      <c r="FN79" s="364"/>
      <c r="FO79" s="364"/>
      <c r="FP79" s="364"/>
      <c r="FQ79" s="364"/>
      <c r="FR79" s="364"/>
      <c r="FS79" s="390"/>
      <c r="FT79" s="390"/>
    </row>
    <row r="80" spans="2:183" ht="7.35" customHeight="1">
      <c r="B80" s="343"/>
      <c r="C80" s="344"/>
      <c r="D80" s="344"/>
      <c r="E80" s="344"/>
      <c r="F80" s="344"/>
      <c r="G80" s="344"/>
      <c r="H80" s="344"/>
      <c r="I80" s="345"/>
      <c r="J80" s="304" t="str">
        <f>B85</f>
        <v>フルールＡ</v>
      </c>
      <c r="K80" s="305"/>
      <c r="L80" s="305"/>
      <c r="M80" s="305"/>
      <c r="N80" s="305"/>
      <c r="O80" s="305"/>
      <c r="P80" s="305"/>
      <c r="Q80" s="305"/>
      <c r="R80" s="305"/>
      <c r="S80" s="305"/>
      <c r="T80" s="306"/>
      <c r="U80" s="304" t="str">
        <f>B93</f>
        <v>プレシャスＣ</v>
      </c>
      <c r="V80" s="305"/>
      <c r="W80" s="305"/>
      <c r="X80" s="305"/>
      <c r="Y80" s="305"/>
      <c r="Z80" s="305"/>
      <c r="AA80" s="305"/>
      <c r="AB80" s="305"/>
      <c r="AC80" s="305"/>
      <c r="AD80" s="305"/>
      <c r="AE80" s="306"/>
      <c r="AF80" s="304" t="str">
        <f>B101</f>
        <v>大五露ヤング</v>
      </c>
      <c r="AG80" s="305"/>
      <c r="AH80" s="305"/>
      <c r="AI80" s="305"/>
      <c r="AJ80" s="305"/>
      <c r="AK80" s="305"/>
      <c r="AL80" s="305"/>
      <c r="AM80" s="305"/>
      <c r="AN80" s="305"/>
      <c r="AO80" s="305"/>
      <c r="AP80" s="306"/>
      <c r="AQ80" s="304" t="str">
        <f>B109</f>
        <v>スターズ</v>
      </c>
      <c r="AR80" s="305"/>
      <c r="AS80" s="305"/>
      <c r="AT80" s="305"/>
      <c r="AU80" s="305"/>
      <c r="AV80" s="305"/>
      <c r="AW80" s="305"/>
      <c r="AX80" s="305"/>
      <c r="AY80" s="305"/>
      <c r="AZ80" s="305"/>
      <c r="BA80" s="306"/>
      <c r="BB80" s="364"/>
      <c r="BC80" s="364"/>
      <c r="BD80" s="364"/>
      <c r="BE80" s="364"/>
      <c r="BF80" s="364"/>
      <c r="BG80" s="364"/>
      <c r="BH80" s="364"/>
      <c r="BI80" s="364"/>
      <c r="BJ80" s="364"/>
      <c r="BK80" s="364"/>
      <c r="BL80" s="364"/>
      <c r="BM80" s="364"/>
      <c r="BN80" s="364"/>
      <c r="BO80" s="364"/>
      <c r="BP80" s="364"/>
      <c r="BQ80" s="364"/>
      <c r="BR80" s="364"/>
      <c r="BS80" s="364"/>
      <c r="BT80" s="390"/>
      <c r="BU80" s="390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DE80" s="367"/>
      <c r="DF80" s="368"/>
      <c r="DG80" s="368"/>
      <c r="DH80" s="368"/>
      <c r="DI80" s="368"/>
      <c r="DJ80" s="368"/>
      <c r="DK80" s="368"/>
      <c r="DL80" s="369"/>
      <c r="DM80" s="304" t="str">
        <f>DE85</f>
        <v>フルールＡ</v>
      </c>
      <c r="DN80" s="305"/>
      <c r="DO80" s="305"/>
      <c r="DP80" s="305"/>
      <c r="DQ80" s="305"/>
      <c r="DR80" s="305"/>
      <c r="DS80" s="305"/>
      <c r="DT80" s="305"/>
      <c r="DU80" s="305"/>
      <c r="DV80" s="306"/>
      <c r="DW80" s="304" t="str">
        <f>DE93</f>
        <v>プレシャスＣ</v>
      </c>
      <c r="DX80" s="305"/>
      <c r="DY80" s="305"/>
      <c r="DZ80" s="305"/>
      <c r="EA80" s="305"/>
      <c r="EB80" s="305"/>
      <c r="EC80" s="305"/>
      <c r="ED80" s="305"/>
      <c r="EE80" s="305"/>
      <c r="EF80" s="306"/>
      <c r="EG80" s="304" t="str">
        <f>DE101</f>
        <v>大五露ヤング</v>
      </c>
      <c r="EH80" s="305"/>
      <c r="EI80" s="305"/>
      <c r="EJ80" s="305"/>
      <c r="EK80" s="305"/>
      <c r="EL80" s="305"/>
      <c r="EM80" s="305"/>
      <c r="EN80" s="305"/>
      <c r="EO80" s="305"/>
      <c r="EP80" s="306"/>
      <c r="EQ80" s="304" t="str">
        <f>DE109</f>
        <v>スターズ</v>
      </c>
      <c r="ER80" s="305"/>
      <c r="ES80" s="305"/>
      <c r="ET80" s="305"/>
      <c r="EU80" s="305"/>
      <c r="EV80" s="305"/>
      <c r="EW80" s="305"/>
      <c r="EX80" s="305"/>
      <c r="EY80" s="305"/>
      <c r="EZ80" s="306"/>
      <c r="FA80" s="364"/>
      <c r="FB80" s="364"/>
      <c r="FC80" s="364"/>
      <c r="FD80" s="364"/>
      <c r="FE80" s="364"/>
      <c r="FF80" s="364"/>
      <c r="FG80" s="364"/>
      <c r="FH80" s="364"/>
      <c r="FI80" s="364"/>
      <c r="FJ80" s="364"/>
      <c r="FK80" s="364"/>
      <c r="FL80" s="364"/>
      <c r="FM80" s="364"/>
      <c r="FN80" s="364"/>
      <c r="FO80" s="364"/>
      <c r="FP80" s="364"/>
      <c r="FQ80" s="364"/>
      <c r="FR80" s="364"/>
      <c r="FS80" s="390"/>
      <c r="FT80" s="390"/>
    </row>
    <row r="81" spans="2:185" ht="7.35" customHeight="1">
      <c r="B81" s="347" t="s">
        <v>17</v>
      </c>
      <c r="C81" s="348"/>
      <c r="D81" s="348"/>
      <c r="E81" s="348"/>
      <c r="F81" s="348"/>
      <c r="G81" s="348"/>
      <c r="H81" s="348"/>
      <c r="I81" s="349"/>
      <c r="J81" s="304"/>
      <c r="K81" s="305"/>
      <c r="L81" s="305"/>
      <c r="M81" s="305"/>
      <c r="N81" s="305"/>
      <c r="O81" s="305"/>
      <c r="P81" s="305"/>
      <c r="Q81" s="305"/>
      <c r="R81" s="305"/>
      <c r="S81" s="305"/>
      <c r="T81" s="306"/>
      <c r="U81" s="304"/>
      <c r="V81" s="305"/>
      <c r="W81" s="305"/>
      <c r="X81" s="305"/>
      <c r="Y81" s="305"/>
      <c r="Z81" s="305"/>
      <c r="AA81" s="305"/>
      <c r="AB81" s="305"/>
      <c r="AC81" s="305"/>
      <c r="AD81" s="305"/>
      <c r="AE81" s="306"/>
      <c r="AF81" s="304"/>
      <c r="AG81" s="305"/>
      <c r="AH81" s="305"/>
      <c r="AI81" s="305"/>
      <c r="AJ81" s="305"/>
      <c r="AK81" s="305"/>
      <c r="AL81" s="305"/>
      <c r="AM81" s="305"/>
      <c r="AN81" s="305"/>
      <c r="AO81" s="305"/>
      <c r="AP81" s="306"/>
      <c r="AQ81" s="304"/>
      <c r="AR81" s="305"/>
      <c r="AS81" s="305"/>
      <c r="AT81" s="305"/>
      <c r="AU81" s="305"/>
      <c r="AV81" s="305"/>
      <c r="AW81" s="305"/>
      <c r="AX81" s="305"/>
      <c r="AY81" s="305"/>
      <c r="AZ81" s="305"/>
      <c r="BA81" s="306"/>
      <c r="BB81" s="364"/>
      <c r="BC81" s="364"/>
      <c r="BD81" s="364"/>
      <c r="BE81" s="364"/>
      <c r="BF81" s="364"/>
      <c r="BG81" s="364"/>
      <c r="BH81" s="364"/>
      <c r="BI81" s="364"/>
      <c r="BJ81" s="364"/>
      <c r="BK81" s="364"/>
      <c r="BL81" s="364"/>
      <c r="BM81" s="364"/>
      <c r="BN81" s="364"/>
      <c r="BO81" s="364"/>
      <c r="BP81" s="364"/>
      <c r="BQ81" s="364"/>
      <c r="BR81" s="364"/>
      <c r="BS81" s="364"/>
      <c r="BT81" s="390"/>
      <c r="BU81" s="390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DE81" s="367" t="s">
        <v>6</v>
      </c>
      <c r="DF81" s="368"/>
      <c r="DG81" s="368"/>
      <c r="DH81" s="368"/>
      <c r="DI81" s="368"/>
      <c r="DJ81" s="368"/>
      <c r="DK81" s="368"/>
      <c r="DL81" s="369"/>
      <c r="DM81" s="304"/>
      <c r="DN81" s="305"/>
      <c r="DO81" s="305"/>
      <c r="DP81" s="305"/>
      <c r="DQ81" s="305"/>
      <c r="DR81" s="305"/>
      <c r="DS81" s="305"/>
      <c r="DT81" s="305"/>
      <c r="DU81" s="305"/>
      <c r="DV81" s="306"/>
      <c r="DW81" s="304"/>
      <c r="DX81" s="305"/>
      <c r="DY81" s="305"/>
      <c r="DZ81" s="305"/>
      <c r="EA81" s="305"/>
      <c r="EB81" s="305"/>
      <c r="EC81" s="305"/>
      <c r="ED81" s="305"/>
      <c r="EE81" s="305"/>
      <c r="EF81" s="306"/>
      <c r="EG81" s="304"/>
      <c r="EH81" s="305"/>
      <c r="EI81" s="305"/>
      <c r="EJ81" s="305"/>
      <c r="EK81" s="305"/>
      <c r="EL81" s="305"/>
      <c r="EM81" s="305"/>
      <c r="EN81" s="305"/>
      <c r="EO81" s="305"/>
      <c r="EP81" s="306"/>
      <c r="EQ81" s="304"/>
      <c r="ER81" s="305"/>
      <c r="ES81" s="305"/>
      <c r="ET81" s="305"/>
      <c r="EU81" s="305"/>
      <c r="EV81" s="305"/>
      <c r="EW81" s="305"/>
      <c r="EX81" s="305"/>
      <c r="EY81" s="305"/>
      <c r="EZ81" s="306"/>
      <c r="FA81" s="364"/>
      <c r="FB81" s="364"/>
      <c r="FC81" s="364"/>
      <c r="FD81" s="364"/>
      <c r="FE81" s="364"/>
      <c r="FF81" s="364"/>
      <c r="FG81" s="364"/>
      <c r="FH81" s="364"/>
      <c r="FI81" s="364"/>
      <c r="FJ81" s="364"/>
      <c r="FK81" s="364"/>
      <c r="FL81" s="364"/>
      <c r="FM81" s="364"/>
      <c r="FN81" s="364"/>
      <c r="FO81" s="364"/>
      <c r="FP81" s="364"/>
      <c r="FQ81" s="364"/>
      <c r="FR81" s="364"/>
      <c r="FS81" s="390"/>
      <c r="FT81" s="390"/>
    </row>
    <row r="82" spans="2:185" ht="7.35" customHeight="1">
      <c r="B82" s="350"/>
      <c r="C82" s="351"/>
      <c r="D82" s="351"/>
      <c r="E82" s="351"/>
      <c r="F82" s="351"/>
      <c r="G82" s="351"/>
      <c r="H82" s="351"/>
      <c r="I82" s="352"/>
      <c r="J82" s="307"/>
      <c r="K82" s="308"/>
      <c r="L82" s="308"/>
      <c r="M82" s="308"/>
      <c r="N82" s="308"/>
      <c r="O82" s="308"/>
      <c r="P82" s="308"/>
      <c r="Q82" s="308"/>
      <c r="R82" s="308"/>
      <c r="S82" s="308"/>
      <c r="T82" s="309"/>
      <c r="U82" s="307"/>
      <c r="V82" s="308"/>
      <c r="W82" s="308"/>
      <c r="X82" s="308"/>
      <c r="Y82" s="308"/>
      <c r="Z82" s="308"/>
      <c r="AA82" s="308"/>
      <c r="AB82" s="308"/>
      <c r="AC82" s="308"/>
      <c r="AD82" s="308"/>
      <c r="AE82" s="309"/>
      <c r="AF82" s="307"/>
      <c r="AG82" s="308"/>
      <c r="AH82" s="308"/>
      <c r="AI82" s="308"/>
      <c r="AJ82" s="308"/>
      <c r="AK82" s="308"/>
      <c r="AL82" s="308"/>
      <c r="AM82" s="308"/>
      <c r="AN82" s="308"/>
      <c r="AO82" s="308"/>
      <c r="AP82" s="309"/>
      <c r="AQ82" s="307"/>
      <c r="AR82" s="308"/>
      <c r="AS82" s="308"/>
      <c r="AT82" s="308"/>
      <c r="AU82" s="308"/>
      <c r="AV82" s="308"/>
      <c r="AW82" s="308"/>
      <c r="AX82" s="308"/>
      <c r="AY82" s="308"/>
      <c r="AZ82" s="308"/>
      <c r="BA82" s="309"/>
      <c r="BB82" s="364"/>
      <c r="BC82" s="364"/>
      <c r="BD82" s="364"/>
      <c r="BE82" s="364"/>
      <c r="BF82" s="364"/>
      <c r="BG82" s="364"/>
      <c r="BH82" s="364"/>
      <c r="BI82" s="364"/>
      <c r="BJ82" s="364"/>
      <c r="BK82" s="364"/>
      <c r="BL82" s="364"/>
      <c r="BM82" s="364"/>
      <c r="BN82" s="364"/>
      <c r="BO82" s="364"/>
      <c r="BP82" s="364"/>
      <c r="BQ82" s="364"/>
      <c r="BR82" s="364"/>
      <c r="BS82" s="364"/>
      <c r="BT82" s="390"/>
      <c r="BU82" s="390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DE82" s="370"/>
      <c r="DF82" s="371"/>
      <c r="DG82" s="371"/>
      <c r="DH82" s="371"/>
      <c r="DI82" s="371"/>
      <c r="DJ82" s="371"/>
      <c r="DK82" s="371"/>
      <c r="DL82" s="372"/>
      <c r="DM82" s="307"/>
      <c r="DN82" s="308"/>
      <c r="DO82" s="308"/>
      <c r="DP82" s="308"/>
      <c r="DQ82" s="308"/>
      <c r="DR82" s="308"/>
      <c r="DS82" s="308"/>
      <c r="DT82" s="308"/>
      <c r="DU82" s="308"/>
      <c r="DV82" s="309"/>
      <c r="DW82" s="307"/>
      <c r="DX82" s="308"/>
      <c r="DY82" s="308"/>
      <c r="DZ82" s="308"/>
      <c r="EA82" s="308"/>
      <c r="EB82" s="308"/>
      <c r="EC82" s="308"/>
      <c r="ED82" s="308"/>
      <c r="EE82" s="308"/>
      <c r="EF82" s="309"/>
      <c r="EG82" s="307"/>
      <c r="EH82" s="308"/>
      <c r="EI82" s="308"/>
      <c r="EJ82" s="308"/>
      <c r="EK82" s="308"/>
      <c r="EL82" s="308"/>
      <c r="EM82" s="308"/>
      <c r="EN82" s="308"/>
      <c r="EO82" s="308"/>
      <c r="EP82" s="309"/>
      <c r="EQ82" s="307"/>
      <c r="ER82" s="308"/>
      <c r="ES82" s="308"/>
      <c r="ET82" s="308"/>
      <c r="EU82" s="308"/>
      <c r="EV82" s="308"/>
      <c r="EW82" s="308"/>
      <c r="EX82" s="308"/>
      <c r="EY82" s="308"/>
      <c r="EZ82" s="309"/>
      <c r="FA82" s="364"/>
      <c r="FB82" s="364"/>
      <c r="FC82" s="364"/>
      <c r="FD82" s="364"/>
      <c r="FE82" s="364"/>
      <c r="FF82" s="364"/>
      <c r="FG82" s="364"/>
      <c r="FH82" s="364"/>
      <c r="FI82" s="364"/>
      <c r="FJ82" s="364"/>
      <c r="FK82" s="364"/>
      <c r="FL82" s="364"/>
      <c r="FM82" s="364"/>
      <c r="FN82" s="364"/>
      <c r="FO82" s="364"/>
      <c r="FP82" s="364"/>
      <c r="FQ82" s="364"/>
      <c r="FR82" s="364"/>
      <c r="FS82" s="390"/>
      <c r="FT82" s="390"/>
    </row>
    <row r="83" spans="2:185" ht="7.35" customHeight="1">
      <c r="B83" s="331">
        <v>9</v>
      </c>
      <c r="C83" s="332"/>
      <c r="D83" s="75"/>
      <c r="E83" s="75"/>
      <c r="F83" s="75"/>
      <c r="G83" s="75"/>
      <c r="H83" s="75"/>
      <c r="I83" s="76"/>
      <c r="J83" s="373"/>
      <c r="K83" s="374"/>
      <c r="L83" s="374"/>
      <c r="M83" s="374"/>
      <c r="N83" s="374"/>
      <c r="O83" s="374"/>
      <c r="P83" s="374"/>
      <c r="Q83" s="374"/>
      <c r="R83" s="374"/>
      <c r="S83" s="374"/>
      <c r="T83" s="375"/>
      <c r="U83" s="80"/>
      <c r="V83" s="80"/>
      <c r="W83" s="80"/>
      <c r="X83" s="80"/>
      <c r="Y83" s="80"/>
      <c r="Z83" s="80"/>
      <c r="AA83" s="80"/>
      <c r="AB83" s="80"/>
      <c r="AC83" s="80"/>
      <c r="AD83" s="382" t="s">
        <v>155</v>
      </c>
      <c r="AE83" s="383"/>
      <c r="AF83" s="123"/>
      <c r="AG83" s="120"/>
      <c r="AH83" s="120"/>
      <c r="AI83" s="120"/>
      <c r="AJ83" s="120"/>
      <c r="AK83" s="120"/>
      <c r="AL83" s="120"/>
      <c r="AM83" s="120"/>
      <c r="AN83" s="120"/>
      <c r="AO83" s="120"/>
      <c r="AP83" s="122"/>
      <c r="AQ83" s="82"/>
      <c r="AR83" s="80"/>
      <c r="AS83" s="80"/>
      <c r="AT83" s="80"/>
      <c r="AU83" s="80"/>
      <c r="AV83" s="80"/>
      <c r="AW83" s="80"/>
      <c r="AX83" s="80"/>
      <c r="AY83" s="80"/>
      <c r="AZ83" s="382" t="s">
        <v>157</v>
      </c>
      <c r="BA83" s="383"/>
      <c r="BB83" s="386"/>
      <c r="BC83" s="387"/>
      <c r="BD83" s="387"/>
      <c r="BE83" s="387"/>
      <c r="BF83" s="387"/>
      <c r="BG83" s="388"/>
      <c r="BH83" s="386"/>
      <c r="BI83" s="387"/>
      <c r="BJ83" s="387"/>
      <c r="BK83" s="387"/>
      <c r="BL83" s="387"/>
      <c r="BM83" s="388"/>
      <c r="BN83" s="386"/>
      <c r="BO83" s="387"/>
      <c r="BP83" s="387"/>
      <c r="BQ83" s="387"/>
      <c r="BR83" s="387"/>
      <c r="BS83" s="388"/>
      <c r="BT83" s="266">
        <f>FZ101</f>
        <v>2</v>
      </c>
      <c r="BU83" s="266"/>
      <c r="BV83" s="77"/>
      <c r="BW83" s="77"/>
      <c r="BX83" s="77"/>
      <c r="BY83" s="365">
        <v>1</v>
      </c>
      <c r="BZ83" s="365"/>
      <c r="CA83" s="365"/>
      <c r="CB83" s="365" t="str">
        <f>VLOOKUP(1,FZ101:GA104,2,FALSE)</f>
        <v>プレシャスＣ</v>
      </c>
      <c r="CC83" s="365"/>
      <c r="CD83" s="365"/>
      <c r="CE83" s="365"/>
      <c r="CF83" s="365"/>
      <c r="CG83" s="365"/>
      <c r="CH83" s="365"/>
      <c r="CI83" s="365"/>
      <c r="CJ83" s="365"/>
      <c r="CK83" s="365"/>
      <c r="CL83" s="365"/>
      <c r="DE83" s="360">
        <v>1</v>
      </c>
      <c r="DF83" s="361"/>
      <c r="DG83" s="75"/>
      <c r="DH83" s="75"/>
      <c r="DI83" s="75"/>
      <c r="DJ83" s="75"/>
      <c r="DK83" s="75"/>
      <c r="DL83" s="76"/>
      <c r="DM83" s="373"/>
      <c r="DN83" s="374"/>
      <c r="DO83" s="374"/>
      <c r="DP83" s="374"/>
      <c r="DQ83" s="374"/>
      <c r="DR83" s="374"/>
      <c r="DS83" s="374"/>
      <c r="DT83" s="374"/>
      <c r="DU83" s="374"/>
      <c r="DV83" s="375"/>
      <c r="DW83" s="80"/>
      <c r="DX83" s="80"/>
      <c r="DY83" s="80"/>
      <c r="DZ83" s="80"/>
      <c r="EA83" s="80"/>
      <c r="EB83" s="80"/>
      <c r="EC83" s="80"/>
      <c r="ED83" s="80"/>
      <c r="EE83" s="80"/>
      <c r="EF83" s="81"/>
      <c r="EG83" s="82"/>
      <c r="EH83" s="80"/>
      <c r="EI83" s="80"/>
      <c r="EJ83" s="80"/>
      <c r="EK83" s="80"/>
      <c r="EL83" s="80"/>
      <c r="EM83" s="80"/>
      <c r="EN83" s="80"/>
      <c r="EO83" s="80"/>
      <c r="EP83" s="81"/>
      <c r="EQ83" s="82"/>
      <c r="ER83" s="80"/>
      <c r="ES83" s="80"/>
      <c r="ET83" s="80"/>
      <c r="EU83" s="80"/>
      <c r="EV83" s="80"/>
      <c r="EW83" s="80"/>
      <c r="EX83" s="80"/>
      <c r="EY83" s="80"/>
      <c r="EZ83" s="81"/>
      <c r="FA83" s="45">
        <f>COUNTIF(DW85,"=2")</f>
        <v>0</v>
      </c>
      <c r="FB83" s="46">
        <f>COUNTIF(EG85,"=2")</f>
        <v>0</v>
      </c>
      <c r="FC83" s="46">
        <f>COUNTIF(EQ85,"=2")</f>
        <v>1</v>
      </c>
      <c r="FD83" s="83"/>
      <c r="FE83" s="83"/>
      <c r="FF83" s="84"/>
      <c r="FG83" s="85"/>
      <c r="FH83" s="83"/>
      <c r="FI83" s="83"/>
      <c r="FJ83" s="83"/>
      <c r="FK83" s="83"/>
      <c r="FL83" s="84"/>
      <c r="FM83" s="47">
        <f>SUM(X84:Y89)</f>
        <v>28</v>
      </c>
      <c r="FN83" s="47">
        <f>SUM(AI84:AJ89)</f>
        <v>0</v>
      </c>
      <c r="FO83" s="47">
        <f>SUM(AT84:AU89)</f>
        <v>30</v>
      </c>
      <c r="FP83" s="77"/>
      <c r="FQ83" s="77"/>
      <c r="FR83" s="77"/>
      <c r="FS83" s="365"/>
      <c r="FT83" s="365"/>
      <c r="FV83" s="77"/>
      <c r="FW83" s="77"/>
      <c r="FX83" s="366" t="s">
        <v>0</v>
      </c>
      <c r="FY83" s="48">
        <f>FA89*1000</f>
        <v>1000</v>
      </c>
      <c r="FZ83" s="49">
        <f>RANK(FY83,FY83:FY86)</f>
        <v>2</v>
      </c>
      <c r="GA83" s="86"/>
      <c r="GB83" s="87"/>
      <c r="GC83" s="88"/>
    </row>
    <row r="84" spans="2:185" ht="7.35" customHeight="1">
      <c r="B84" s="333"/>
      <c r="C84" s="334"/>
      <c r="D84" s="78"/>
      <c r="E84" s="78"/>
      <c r="F84" s="78"/>
      <c r="G84" s="78"/>
      <c r="H84" s="78"/>
      <c r="I84" s="79"/>
      <c r="J84" s="376"/>
      <c r="K84" s="377"/>
      <c r="L84" s="377"/>
      <c r="M84" s="377"/>
      <c r="N84" s="377"/>
      <c r="O84" s="377"/>
      <c r="P84" s="377"/>
      <c r="Q84" s="377"/>
      <c r="R84" s="377"/>
      <c r="S84" s="377"/>
      <c r="T84" s="378"/>
      <c r="U84" s="80"/>
      <c r="V84" s="80"/>
      <c r="W84" s="89"/>
      <c r="X84" s="251">
        <v>15</v>
      </c>
      <c r="Y84" s="251"/>
      <c r="Z84" s="392" t="s">
        <v>24</v>
      </c>
      <c r="AA84" s="251">
        <v>17</v>
      </c>
      <c r="AB84" s="251"/>
      <c r="AC84" s="90"/>
      <c r="AD84" s="384"/>
      <c r="AE84" s="385"/>
      <c r="AF84" s="123"/>
      <c r="AG84" s="120"/>
      <c r="AH84" s="121"/>
      <c r="AI84" s="391"/>
      <c r="AJ84" s="391"/>
      <c r="AK84" s="181"/>
      <c r="AL84" s="391"/>
      <c r="AM84" s="391"/>
      <c r="AN84" s="119"/>
      <c r="AO84" s="120"/>
      <c r="AP84" s="122"/>
      <c r="AQ84" s="82"/>
      <c r="AR84" s="80"/>
      <c r="AS84" s="89"/>
      <c r="AT84" s="251">
        <v>15</v>
      </c>
      <c r="AU84" s="251"/>
      <c r="AV84" s="392" t="s">
        <v>24</v>
      </c>
      <c r="AW84" s="251">
        <v>9</v>
      </c>
      <c r="AX84" s="251"/>
      <c r="AY84" s="90"/>
      <c r="AZ84" s="384"/>
      <c r="BA84" s="385"/>
      <c r="BB84" s="367"/>
      <c r="BC84" s="368"/>
      <c r="BD84" s="368"/>
      <c r="BE84" s="368"/>
      <c r="BF84" s="368"/>
      <c r="BG84" s="369"/>
      <c r="BH84" s="367"/>
      <c r="BI84" s="368"/>
      <c r="BJ84" s="368"/>
      <c r="BK84" s="368"/>
      <c r="BL84" s="368"/>
      <c r="BM84" s="369"/>
      <c r="BN84" s="367"/>
      <c r="BO84" s="389"/>
      <c r="BP84" s="389"/>
      <c r="BQ84" s="389"/>
      <c r="BR84" s="389"/>
      <c r="BS84" s="369"/>
      <c r="BT84" s="266"/>
      <c r="BU84" s="266"/>
      <c r="BV84" s="77"/>
      <c r="BW84" s="77"/>
      <c r="BX84" s="77"/>
      <c r="BY84" s="365"/>
      <c r="BZ84" s="365"/>
      <c r="CA84" s="365"/>
      <c r="CB84" s="365"/>
      <c r="CC84" s="365"/>
      <c r="CD84" s="365"/>
      <c r="CE84" s="365"/>
      <c r="CF84" s="365"/>
      <c r="CG84" s="365"/>
      <c r="CH84" s="365"/>
      <c r="CI84" s="365"/>
      <c r="CJ84" s="365"/>
      <c r="CK84" s="365"/>
      <c r="CL84" s="365"/>
      <c r="DE84" s="362"/>
      <c r="DF84" s="363"/>
      <c r="DG84" s="78"/>
      <c r="DH84" s="78"/>
      <c r="DI84" s="78"/>
      <c r="DJ84" s="78"/>
      <c r="DK84" s="78"/>
      <c r="DL84" s="79"/>
      <c r="DM84" s="376"/>
      <c r="DN84" s="377"/>
      <c r="DO84" s="377"/>
      <c r="DP84" s="377"/>
      <c r="DQ84" s="377"/>
      <c r="DR84" s="377"/>
      <c r="DS84" s="377"/>
      <c r="DT84" s="377"/>
      <c r="DU84" s="377"/>
      <c r="DV84" s="378"/>
      <c r="DW84" s="80"/>
      <c r="DX84" s="80"/>
      <c r="DY84" s="89"/>
      <c r="DZ84" s="258" t="str">
        <f>IF(X84&gt;AA84,"1",IF(X84&lt;AA84,"0"))</f>
        <v>0</v>
      </c>
      <c r="EA84" s="258"/>
      <c r="EB84" s="258" t="str">
        <f>IF(X84&lt;AA84,"1",IF(X84&gt;AA84,"0"))</f>
        <v>1</v>
      </c>
      <c r="EC84" s="258"/>
      <c r="ED84" s="90"/>
      <c r="EE84" s="80"/>
      <c r="EF84" s="81"/>
      <c r="EG84" s="82"/>
      <c r="EH84" s="80"/>
      <c r="EI84" s="89"/>
      <c r="EJ84" s="258" t="b">
        <f>IF(AI84&gt;AL84,"1",IF(AI84&lt;AL84,"0"))</f>
        <v>0</v>
      </c>
      <c r="EK84" s="258"/>
      <c r="EL84" s="258" t="b">
        <f>IF(AI84&lt;AL84,"1",IF(AI84&gt;AL84,"0"))</f>
        <v>0</v>
      </c>
      <c r="EM84" s="258"/>
      <c r="EN84" s="90"/>
      <c r="EO84" s="80"/>
      <c r="EP84" s="81"/>
      <c r="EQ84" s="82"/>
      <c r="ER84" s="80"/>
      <c r="ES84" s="89"/>
      <c r="ET84" s="258" t="str">
        <f>IF(AT84&gt;AW84,"1",IF(AT84&lt;AW84,"0"))</f>
        <v>1</v>
      </c>
      <c r="EU84" s="258"/>
      <c r="EV84" s="258" t="str">
        <f>IF(AT84&lt;AW84,"1",IF(AT84&gt;AW84,"0"))</f>
        <v>0</v>
      </c>
      <c r="EW84" s="258"/>
      <c r="EX84" s="90"/>
      <c r="EY84" s="80"/>
      <c r="EZ84" s="81"/>
      <c r="FA84" s="91"/>
      <c r="FB84" s="92"/>
      <c r="FC84" s="92"/>
      <c r="FD84" s="50">
        <f>COUNTIF(EE85,"=2")</f>
        <v>1</v>
      </c>
      <c r="FE84" s="50">
        <f>COUNTIF(EO85,"=2")</f>
        <v>0</v>
      </c>
      <c r="FF84" s="51">
        <f>COUNTIF(EY85,"=2")</f>
        <v>0</v>
      </c>
      <c r="FG84" s="91"/>
      <c r="FH84" s="92"/>
      <c r="FI84" s="92"/>
      <c r="FJ84" s="92"/>
      <c r="FK84" s="92"/>
      <c r="FL84" s="93"/>
      <c r="FM84" s="77"/>
      <c r="FN84" s="77"/>
      <c r="FO84" s="77"/>
      <c r="FP84" s="47">
        <f>SUM(AA84:AB89)</f>
        <v>32</v>
      </c>
      <c r="FQ84" s="47">
        <f>SUM(AL84:AM89)</f>
        <v>0</v>
      </c>
      <c r="FR84" s="47">
        <f>SUM(AW84:AX89)</f>
        <v>18</v>
      </c>
      <c r="FS84" s="365"/>
      <c r="FT84" s="365"/>
      <c r="FV84" s="77"/>
      <c r="FW84" s="77"/>
      <c r="FX84" s="366"/>
      <c r="FY84" s="48">
        <f>FA97*1000</f>
        <v>2000</v>
      </c>
      <c r="FZ84" s="49">
        <f>RANK(FY84,FY83:FY86)</f>
        <v>1</v>
      </c>
      <c r="GA84" s="86"/>
      <c r="GB84" s="87"/>
      <c r="GC84" s="88"/>
    </row>
    <row r="85" spans="2:185" ht="7.35" customHeight="1">
      <c r="B85" s="357" t="s">
        <v>118</v>
      </c>
      <c r="C85" s="358"/>
      <c r="D85" s="358"/>
      <c r="E85" s="358"/>
      <c r="F85" s="358"/>
      <c r="G85" s="358"/>
      <c r="H85" s="358"/>
      <c r="I85" s="359"/>
      <c r="J85" s="376"/>
      <c r="K85" s="377"/>
      <c r="L85" s="377"/>
      <c r="M85" s="377"/>
      <c r="N85" s="377"/>
      <c r="O85" s="377"/>
      <c r="P85" s="377"/>
      <c r="Q85" s="377"/>
      <c r="R85" s="377"/>
      <c r="S85" s="377"/>
      <c r="T85" s="378"/>
      <c r="U85" s="258">
        <f>DW85</f>
        <v>0</v>
      </c>
      <c r="V85" s="253"/>
      <c r="W85" s="82"/>
      <c r="X85" s="251"/>
      <c r="Y85" s="251"/>
      <c r="Z85" s="392"/>
      <c r="AA85" s="251"/>
      <c r="AB85" s="251"/>
      <c r="AC85" s="81"/>
      <c r="AD85" s="252">
        <f>EE85</f>
        <v>2</v>
      </c>
      <c r="AE85" s="253"/>
      <c r="AF85" s="394">
        <f>EG85</f>
        <v>0</v>
      </c>
      <c r="AG85" s="395"/>
      <c r="AH85" s="123"/>
      <c r="AI85" s="391"/>
      <c r="AJ85" s="391"/>
      <c r="AK85" s="181"/>
      <c r="AL85" s="391"/>
      <c r="AM85" s="391"/>
      <c r="AN85" s="122"/>
      <c r="AO85" s="394">
        <f>EO85</f>
        <v>0</v>
      </c>
      <c r="AP85" s="395"/>
      <c r="AQ85" s="252">
        <f>EQ85</f>
        <v>2</v>
      </c>
      <c r="AR85" s="253"/>
      <c r="AS85" s="82"/>
      <c r="AT85" s="251"/>
      <c r="AU85" s="251"/>
      <c r="AV85" s="392"/>
      <c r="AW85" s="251"/>
      <c r="AX85" s="251"/>
      <c r="AY85" s="81"/>
      <c r="AZ85" s="252">
        <f>EY85</f>
        <v>0</v>
      </c>
      <c r="BA85" s="253"/>
      <c r="BB85" s="298">
        <f>FA85</f>
        <v>1</v>
      </c>
      <c r="BC85" s="295"/>
      <c r="BD85" s="393"/>
      <c r="BE85" s="393"/>
      <c r="BF85" s="295">
        <f>FE85</f>
        <v>1</v>
      </c>
      <c r="BG85" s="296"/>
      <c r="BH85" s="298">
        <f>FG85</f>
        <v>2</v>
      </c>
      <c r="BI85" s="295"/>
      <c r="BJ85" s="393"/>
      <c r="BK85" s="393"/>
      <c r="BL85" s="295">
        <f>FK85</f>
        <v>2</v>
      </c>
      <c r="BM85" s="296"/>
      <c r="BN85" s="297">
        <f>FM85</f>
        <v>58</v>
      </c>
      <c r="BO85" s="255"/>
      <c r="BP85" s="393"/>
      <c r="BQ85" s="393"/>
      <c r="BR85" s="255">
        <f>FQ85</f>
        <v>50</v>
      </c>
      <c r="BS85" s="256"/>
      <c r="BT85" s="266"/>
      <c r="BU85" s="266"/>
      <c r="BV85" s="77"/>
      <c r="BW85" s="77"/>
      <c r="BX85" s="77"/>
      <c r="BY85" s="365">
        <v>2</v>
      </c>
      <c r="BZ85" s="365"/>
      <c r="CA85" s="365"/>
      <c r="CB85" s="365" t="str">
        <f>VLOOKUP(2,FZ101:GA104,2,FALSE)</f>
        <v>フルールＡ</v>
      </c>
      <c r="CC85" s="365"/>
      <c r="CD85" s="365"/>
      <c r="CE85" s="365"/>
      <c r="CF85" s="365"/>
      <c r="CG85" s="365"/>
      <c r="CH85" s="365"/>
      <c r="CI85" s="365"/>
      <c r="CJ85" s="365"/>
      <c r="CK85" s="365"/>
      <c r="CL85" s="365"/>
      <c r="DE85" s="301" t="str">
        <f>B85</f>
        <v>フルールＡ</v>
      </c>
      <c r="DF85" s="302"/>
      <c r="DG85" s="302"/>
      <c r="DH85" s="302"/>
      <c r="DI85" s="302"/>
      <c r="DJ85" s="302"/>
      <c r="DK85" s="302"/>
      <c r="DL85" s="303"/>
      <c r="DM85" s="376"/>
      <c r="DN85" s="377"/>
      <c r="DO85" s="377"/>
      <c r="DP85" s="377"/>
      <c r="DQ85" s="377"/>
      <c r="DR85" s="377"/>
      <c r="DS85" s="377"/>
      <c r="DT85" s="377"/>
      <c r="DU85" s="377"/>
      <c r="DV85" s="378"/>
      <c r="DW85" s="258">
        <f>DZ84+DZ86+DZ88</f>
        <v>0</v>
      </c>
      <c r="DX85" s="253"/>
      <c r="DY85" s="82"/>
      <c r="DZ85" s="258"/>
      <c r="EA85" s="258"/>
      <c r="EB85" s="258"/>
      <c r="EC85" s="258"/>
      <c r="ED85" s="81"/>
      <c r="EE85" s="252">
        <f>EB84+EB86+EB88</f>
        <v>2</v>
      </c>
      <c r="EF85" s="253"/>
      <c r="EG85" s="252">
        <f>EJ84+EJ86+EJ88</f>
        <v>0</v>
      </c>
      <c r="EH85" s="253"/>
      <c r="EI85" s="82"/>
      <c r="EJ85" s="258"/>
      <c r="EK85" s="258"/>
      <c r="EL85" s="258"/>
      <c r="EM85" s="258"/>
      <c r="EN85" s="81"/>
      <c r="EO85" s="252">
        <f>EL84+EL86+EL88</f>
        <v>0</v>
      </c>
      <c r="EP85" s="253"/>
      <c r="EQ85" s="252">
        <f>ET84+ET86+ET88</f>
        <v>2</v>
      </c>
      <c r="ER85" s="253"/>
      <c r="ES85" s="82"/>
      <c r="ET85" s="258"/>
      <c r="EU85" s="258"/>
      <c r="EV85" s="258"/>
      <c r="EW85" s="258"/>
      <c r="EX85" s="81"/>
      <c r="EY85" s="252">
        <f>EV84+EV86+EV88</f>
        <v>0</v>
      </c>
      <c r="EZ85" s="253"/>
      <c r="FA85" s="298">
        <f>SUM(FA83:FC83)</f>
        <v>1</v>
      </c>
      <c r="FB85" s="295"/>
      <c r="FC85" s="393"/>
      <c r="FD85" s="393"/>
      <c r="FE85" s="295">
        <f>SUM(FD84:FF84)</f>
        <v>1</v>
      </c>
      <c r="FF85" s="296"/>
      <c r="FG85" s="298">
        <f>SUM(DW85,EG85,EQ85)</f>
        <v>2</v>
      </c>
      <c r="FH85" s="295"/>
      <c r="FI85" s="393"/>
      <c r="FJ85" s="393"/>
      <c r="FK85" s="295">
        <f>SUM(EE85,EO85,EY85)</f>
        <v>2</v>
      </c>
      <c r="FL85" s="296"/>
      <c r="FM85" s="297">
        <f>SUM(FM83:FO83)</f>
        <v>58</v>
      </c>
      <c r="FN85" s="255"/>
      <c r="FO85" s="393"/>
      <c r="FP85" s="393"/>
      <c r="FQ85" s="255">
        <f>SUM(FP84:FR84)</f>
        <v>50</v>
      </c>
      <c r="FR85" s="256"/>
      <c r="FS85" s="365"/>
      <c r="FT85" s="365"/>
      <c r="FV85" s="77"/>
      <c r="FW85" s="77"/>
      <c r="FX85" s="366"/>
      <c r="FY85" s="48">
        <f>FA105*1000</f>
        <v>1000</v>
      </c>
      <c r="FZ85" s="49">
        <f>RANK(FY85,FY83:FY86)</f>
        <v>2</v>
      </c>
      <c r="GA85" s="86"/>
      <c r="GB85" s="87"/>
      <c r="GC85" s="88"/>
    </row>
    <row r="86" spans="2:185" ht="7.35" customHeight="1">
      <c r="B86" s="357"/>
      <c r="C86" s="358"/>
      <c r="D86" s="358"/>
      <c r="E86" s="358"/>
      <c r="F86" s="358"/>
      <c r="G86" s="358"/>
      <c r="H86" s="358"/>
      <c r="I86" s="359"/>
      <c r="J86" s="376"/>
      <c r="K86" s="377"/>
      <c r="L86" s="377"/>
      <c r="M86" s="377"/>
      <c r="N86" s="377"/>
      <c r="O86" s="377"/>
      <c r="P86" s="377"/>
      <c r="Q86" s="377"/>
      <c r="R86" s="377"/>
      <c r="S86" s="377"/>
      <c r="T86" s="378"/>
      <c r="U86" s="258"/>
      <c r="V86" s="253"/>
      <c r="W86" s="82"/>
      <c r="X86" s="251">
        <v>13</v>
      </c>
      <c r="Y86" s="251"/>
      <c r="Z86" s="392" t="s">
        <v>24</v>
      </c>
      <c r="AA86" s="251">
        <v>15</v>
      </c>
      <c r="AB86" s="251"/>
      <c r="AC86" s="81"/>
      <c r="AD86" s="252"/>
      <c r="AE86" s="253"/>
      <c r="AF86" s="394"/>
      <c r="AG86" s="395"/>
      <c r="AH86" s="123"/>
      <c r="AI86" s="391"/>
      <c r="AJ86" s="391"/>
      <c r="AK86" s="181"/>
      <c r="AL86" s="391"/>
      <c r="AM86" s="391"/>
      <c r="AN86" s="122"/>
      <c r="AO86" s="394"/>
      <c r="AP86" s="395"/>
      <c r="AQ86" s="252"/>
      <c r="AR86" s="253"/>
      <c r="AS86" s="82"/>
      <c r="AT86" s="251">
        <v>15</v>
      </c>
      <c r="AU86" s="251"/>
      <c r="AV86" s="392" t="s">
        <v>24</v>
      </c>
      <c r="AW86" s="251">
        <v>9</v>
      </c>
      <c r="AX86" s="251"/>
      <c r="AY86" s="81"/>
      <c r="AZ86" s="252"/>
      <c r="BA86" s="253"/>
      <c r="BB86" s="298"/>
      <c r="BC86" s="295"/>
      <c r="BD86" s="393"/>
      <c r="BE86" s="393"/>
      <c r="BF86" s="295"/>
      <c r="BG86" s="296"/>
      <c r="BH86" s="298"/>
      <c r="BI86" s="295"/>
      <c r="BJ86" s="393"/>
      <c r="BK86" s="393"/>
      <c r="BL86" s="295"/>
      <c r="BM86" s="296"/>
      <c r="BN86" s="297"/>
      <c r="BO86" s="255"/>
      <c r="BP86" s="393"/>
      <c r="BQ86" s="393"/>
      <c r="BR86" s="255"/>
      <c r="BS86" s="256"/>
      <c r="BT86" s="266"/>
      <c r="BU86" s="266"/>
      <c r="BV86" s="77"/>
      <c r="BW86" s="77"/>
      <c r="BX86" s="77"/>
      <c r="BY86" s="365"/>
      <c r="BZ86" s="365"/>
      <c r="CA86" s="365"/>
      <c r="CB86" s="365"/>
      <c r="CC86" s="365"/>
      <c r="CD86" s="365"/>
      <c r="CE86" s="365"/>
      <c r="CF86" s="365"/>
      <c r="CG86" s="365"/>
      <c r="CH86" s="365"/>
      <c r="CI86" s="365"/>
      <c r="CJ86" s="365"/>
      <c r="CK86" s="365"/>
      <c r="CL86" s="365"/>
      <c r="DE86" s="301"/>
      <c r="DF86" s="302"/>
      <c r="DG86" s="302"/>
      <c r="DH86" s="302"/>
      <c r="DI86" s="302"/>
      <c r="DJ86" s="302"/>
      <c r="DK86" s="302"/>
      <c r="DL86" s="303"/>
      <c r="DM86" s="376"/>
      <c r="DN86" s="377"/>
      <c r="DO86" s="377"/>
      <c r="DP86" s="377"/>
      <c r="DQ86" s="377"/>
      <c r="DR86" s="377"/>
      <c r="DS86" s="377"/>
      <c r="DT86" s="377"/>
      <c r="DU86" s="377"/>
      <c r="DV86" s="378"/>
      <c r="DW86" s="258"/>
      <c r="DX86" s="253"/>
      <c r="DY86" s="82"/>
      <c r="DZ86" s="258" t="str">
        <f>IF(X86&gt;AA86,"1",IF(X86&lt;AA86,"0"))</f>
        <v>0</v>
      </c>
      <c r="EA86" s="258"/>
      <c r="EB86" s="258" t="str">
        <f>IF(X86&lt;AA86,"1",IF(X86&gt;AA86,"0"))</f>
        <v>1</v>
      </c>
      <c r="EC86" s="258"/>
      <c r="ED86" s="81"/>
      <c r="EE86" s="252"/>
      <c r="EF86" s="253"/>
      <c r="EG86" s="252"/>
      <c r="EH86" s="253"/>
      <c r="EI86" s="82"/>
      <c r="EJ86" s="258" t="b">
        <f>IF(AI86&gt;AL86,"1",IF(AI86&lt;AL86,"0"))</f>
        <v>0</v>
      </c>
      <c r="EK86" s="258"/>
      <c r="EL86" s="258" t="b">
        <f>IF(AI86&lt;AL86,"1",IF(AI86&gt;AL86,"0"))</f>
        <v>0</v>
      </c>
      <c r="EM86" s="258"/>
      <c r="EN86" s="81"/>
      <c r="EO86" s="252"/>
      <c r="EP86" s="253"/>
      <c r="EQ86" s="252"/>
      <c r="ER86" s="253"/>
      <c r="ES86" s="82"/>
      <c r="ET86" s="258" t="str">
        <f>IF(AT86&gt;AW86,"1",IF(AT86&lt;AW86,"0"))</f>
        <v>1</v>
      </c>
      <c r="EU86" s="258"/>
      <c r="EV86" s="258" t="str">
        <f>IF(AT86&lt;AW86,"1",IF(AT86&gt;AW86,"0"))</f>
        <v>0</v>
      </c>
      <c r="EW86" s="258"/>
      <c r="EX86" s="81"/>
      <c r="EY86" s="252"/>
      <c r="EZ86" s="253"/>
      <c r="FA86" s="298"/>
      <c r="FB86" s="295"/>
      <c r="FC86" s="393"/>
      <c r="FD86" s="393"/>
      <c r="FE86" s="295"/>
      <c r="FF86" s="296"/>
      <c r="FG86" s="298"/>
      <c r="FH86" s="295"/>
      <c r="FI86" s="393"/>
      <c r="FJ86" s="393"/>
      <c r="FK86" s="295"/>
      <c r="FL86" s="296"/>
      <c r="FM86" s="297"/>
      <c r="FN86" s="255"/>
      <c r="FO86" s="393"/>
      <c r="FP86" s="393"/>
      <c r="FQ86" s="255"/>
      <c r="FR86" s="256"/>
      <c r="FS86" s="365"/>
      <c r="FT86" s="365"/>
      <c r="FV86" s="77"/>
      <c r="FW86" s="77"/>
      <c r="FX86" s="366"/>
      <c r="FY86" s="48">
        <f>FA113*1000</f>
        <v>0</v>
      </c>
      <c r="FZ86" s="49">
        <f>RANK(FY86,FY83:FY86)</f>
        <v>4</v>
      </c>
      <c r="GA86" s="86"/>
      <c r="GB86" s="87"/>
      <c r="GC86" s="88"/>
    </row>
    <row r="87" spans="2:185" ht="7.35" customHeight="1">
      <c r="B87" s="357"/>
      <c r="C87" s="358"/>
      <c r="D87" s="358"/>
      <c r="E87" s="358"/>
      <c r="F87" s="358"/>
      <c r="G87" s="358"/>
      <c r="H87" s="358"/>
      <c r="I87" s="359"/>
      <c r="J87" s="376"/>
      <c r="K87" s="377"/>
      <c r="L87" s="377"/>
      <c r="M87" s="377"/>
      <c r="N87" s="377"/>
      <c r="O87" s="377"/>
      <c r="P87" s="377"/>
      <c r="Q87" s="377"/>
      <c r="R87" s="377"/>
      <c r="S87" s="377"/>
      <c r="T87" s="378"/>
      <c r="U87" s="258"/>
      <c r="V87" s="253"/>
      <c r="W87" s="82"/>
      <c r="X87" s="251"/>
      <c r="Y87" s="251"/>
      <c r="Z87" s="392"/>
      <c r="AA87" s="251"/>
      <c r="AB87" s="251"/>
      <c r="AC87" s="81"/>
      <c r="AD87" s="252"/>
      <c r="AE87" s="253"/>
      <c r="AF87" s="394"/>
      <c r="AG87" s="395"/>
      <c r="AH87" s="123"/>
      <c r="AI87" s="391"/>
      <c r="AJ87" s="391"/>
      <c r="AK87" s="181"/>
      <c r="AL87" s="391"/>
      <c r="AM87" s="391"/>
      <c r="AN87" s="122"/>
      <c r="AO87" s="394"/>
      <c r="AP87" s="395"/>
      <c r="AQ87" s="252"/>
      <c r="AR87" s="253"/>
      <c r="AS87" s="82"/>
      <c r="AT87" s="251"/>
      <c r="AU87" s="251"/>
      <c r="AV87" s="392"/>
      <c r="AW87" s="251"/>
      <c r="AX87" s="251"/>
      <c r="AY87" s="81"/>
      <c r="AZ87" s="252"/>
      <c r="BA87" s="253"/>
      <c r="BB87" s="367"/>
      <c r="BC87" s="368"/>
      <c r="BD87" s="368"/>
      <c r="BE87" s="368"/>
      <c r="BF87" s="368"/>
      <c r="BG87" s="369"/>
      <c r="BH87" s="367"/>
      <c r="BI87" s="368"/>
      <c r="BJ87" s="368"/>
      <c r="BK87" s="368"/>
      <c r="BL87" s="368"/>
      <c r="BM87" s="369"/>
      <c r="BN87" s="367"/>
      <c r="BO87" s="389"/>
      <c r="BP87" s="389"/>
      <c r="BQ87" s="389"/>
      <c r="BR87" s="389"/>
      <c r="BS87" s="369"/>
      <c r="BT87" s="266"/>
      <c r="BU87" s="266"/>
      <c r="BV87" s="77"/>
      <c r="BW87" s="77"/>
      <c r="BX87" s="77"/>
      <c r="BY87" s="365">
        <v>3</v>
      </c>
      <c r="BZ87" s="365"/>
      <c r="CA87" s="365"/>
      <c r="CB87" s="365" t="str">
        <f>VLOOKUP(3,FZ101:GA104,2,FALSE)</f>
        <v>大五露ヤング</v>
      </c>
      <c r="CC87" s="365"/>
      <c r="CD87" s="365"/>
      <c r="CE87" s="365"/>
      <c r="CF87" s="365"/>
      <c r="CG87" s="365"/>
      <c r="CH87" s="365"/>
      <c r="CI87" s="365"/>
      <c r="CJ87" s="365"/>
      <c r="CK87" s="365"/>
      <c r="CL87" s="365"/>
      <c r="DE87" s="301"/>
      <c r="DF87" s="302"/>
      <c r="DG87" s="302"/>
      <c r="DH87" s="302"/>
      <c r="DI87" s="302"/>
      <c r="DJ87" s="302"/>
      <c r="DK87" s="302"/>
      <c r="DL87" s="303"/>
      <c r="DM87" s="376"/>
      <c r="DN87" s="377"/>
      <c r="DO87" s="377"/>
      <c r="DP87" s="377"/>
      <c r="DQ87" s="377"/>
      <c r="DR87" s="377"/>
      <c r="DS87" s="377"/>
      <c r="DT87" s="377"/>
      <c r="DU87" s="377"/>
      <c r="DV87" s="378"/>
      <c r="DW87" s="258"/>
      <c r="DX87" s="253"/>
      <c r="DY87" s="82"/>
      <c r="DZ87" s="258"/>
      <c r="EA87" s="258"/>
      <c r="EB87" s="258"/>
      <c r="EC87" s="258"/>
      <c r="ED87" s="81"/>
      <c r="EE87" s="252"/>
      <c r="EF87" s="253"/>
      <c r="EG87" s="252"/>
      <c r="EH87" s="253"/>
      <c r="EI87" s="82"/>
      <c r="EJ87" s="258"/>
      <c r="EK87" s="258"/>
      <c r="EL87" s="258"/>
      <c r="EM87" s="258"/>
      <c r="EN87" s="81"/>
      <c r="EO87" s="252"/>
      <c r="EP87" s="253"/>
      <c r="EQ87" s="252"/>
      <c r="ER87" s="253"/>
      <c r="ES87" s="82"/>
      <c r="ET87" s="258"/>
      <c r="EU87" s="258"/>
      <c r="EV87" s="258"/>
      <c r="EW87" s="258"/>
      <c r="EX87" s="81"/>
      <c r="EY87" s="252"/>
      <c r="EZ87" s="253"/>
      <c r="FA87" s="91"/>
      <c r="FB87" s="92"/>
      <c r="FC87" s="92"/>
      <c r="FD87" s="92"/>
      <c r="FE87" s="92"/>
      <c r="FF87" s="93"/>
      <c r="FG87" s="91"/>
      <c r="FH87" s="92"/>
      <c r="FI87" s="92"/>
      <c r="FJ87" s="92"/>
      <c r="FK87" s="92"/>
      <c r="FL87" s="93"/>
      <c r="FM87" s="77"/>
      <c r="FN87" s="77"/>
      <c r="FO87" s="77"/>
      <c r="FP87" s="77"/>
      <c r="FQ87" s="77"/>
      <c r="FR87" s="77"/>
      <c r="FS87" s="365"/>
      <c r="FT87" s="365"/>
      <c r="FV87" s="77"/>
      <c r="FW87" s="77"/>
      <c r="FX87" s="77"/>
      <c r="FZ87" s="86"/>
    </row>
    <row r="88" spans="2:185" ht="7.35" customHeight="1">
      <c r="B88" s="357"/>
      <c r="C88" s="358"/>
      <c r="D88" s="358"/>
      <c r="E88" s="358"/>
      <c r="F88" s="358"/>
      <c r="G88" s="358"/>
      <c r="H88" s="358"/>
      <c r="I88" s="359"/>
      <c r="J88" s="376"/>
      <c r="K88" s="377"/>
      <c r="L88" s="377"/>
      <c r="M88" s="377"/>
      <c r="N88" s="377"/>
      <c r="O88" s="377"/>
      <c r="P88" s="377"/>
      <c r="Q88" s="377"/>
      <c r="R88" s="377"/>
      <c r="S88" s="377"/>
      <c r="T88" s="378"/>
      <c r="U88" s="258"/>
      <c r="V88" s="253"/>
      <c r="W88" s="82"/>
      <c r="X88" s="251"/>
      <c r="Y88" s="251"/>
      <c r="Z88" s="392" t="s">
        <v>24</v>
      </c>
      <c r="AA88" s="251"/>
      <c r="AB88" s="251"/>
      <c r="AC88" s="81"/>
      <c r="AD88" s="252"/>
      <c r="AE88" s="253"/>
      <c r="AF88" s="394"/>
      <c r="AG88" s="395"/>
      <c r="AH88" s="123"/>
      <c r="AI88" s="391"/>
      <c r="AJ88" s="391"/>
      <c r="AK88" s="181"/>
      <c r="AL88" s="391"/>
      <c r="AM88" s="391"/>
      <c r="AN88" s="122"/>
      <c r="AO88" s="394"/>
      <c r="AP88" s="395"/>
      <c r="AQ88" s="252"/>
      <c r="AR88" s="253"/>
      <c r="AS88" s="82"/>
      <c r="AT88" s="251"/>
      <c r="AU88" s="251"/>
      <c r="AV88" s="392" t="s">
        <v>24</v>
      </c>
      <c r="AW88" s="251"/>
      <c r="AX88" s="251"/>
      <c r="AY88" s="81"/>
      <c r="AZ88" s="252"/>
      <c r="BA88" s="253"/>
      <c r="BB88" s="396"/>
      <c r="BC88" s="397"/>
      <c r="BD88" s="397"/>
      <c r="BE88" s="397"/>
      <c r="BF88" s="397"/>
      <c r="BG88" s="398"/>
      <c r="BH88" s="396"/>
      <c r="BI88" s="397"/>
      <c r="BJ88" s="397"/>
      <c r="BK88" s="397"/>
      <c r="BL88" s="397"/>
      <c r="BM88" s="398"/>
      <c r="BN88" s="396"/>
      <c r="BO88" s="397"/>
      <c r="BP88" s="397"/>
      <c r="BQ88" s="397"/>
      <c r="BR88" s="397"/>
      <c r="BS88" s="398"/>
      <c r="BT88" s="266"/>
      <c r="BU88" s="266"/>
      <c r="BV88" s="77"/>
      <c r="BW88" s="77"/>
      <c r="BX88" s="77"/>
      <c r="BY88" s="365"/>
      <c r="BZ88" s="365"/>
      <c r="CA88" s="365"/>
      <c r="CB88" s="365"/>
      <c r="CC88" s="365"/>
      <c r="CD88" s="365"/>
      <c r="CE88" s="365"/>
      <c r="CF88" s="365"/>
      <c r="CG88" s="365"/>
      <c r="CH88" s="365"/>
      <c r="CI88" s="365"/>
      <c r="CJ88" s="365"/>
      <c r="CK88" s="365"/>
      <c r="CL88" s="365"/>
      <c r="DE88" s="301"/>
      <c r="DF88" s="302"/>
      <c r="DG88" s="302"/>
      <c r="DH88" s="302"/>
      <c r="DI88" s="302"/>
      <c r="DJ88" s="302"/>
      <c r="DK88" s="302"/>
      <c r="DL88" s="303"/>
      <c r="DM88" s="376"/>
      <c r="DN88" s="377"/>
      <c r="DO88" s="377"/>
      <c r="DP88" s="377"/>
      <c r="DQ88" s="377"/>
      <c r="DR88" s="377"/>
      <c r="DS88" s="377"/>
      <c r="DT88" s="377"/>
      <c r="DU88" s="377"/>
      <c r="DV88" s="378"/>
      <c r="DW88" s="258"/>
      <c r="DX88" s="253"/>
      <c r="DY88" s="82"/>
      <c r="DZ88" s="258" t="b">
        <f>IF(X88&gt;AA88,"1",IF(X88&lt;AA88,"0"))</f>
        <v>0</v>
      </c>
      <c r="EA88" s="258"/>
      <c r="EB88" s="258" t="b">
        <f>IF(X88&lt;AA88,"1",IF(X88&gt;AA88,"0"))</f>
        <v>0</v>
      </c>
      <c r="EC88" s="258"/>
      <c r="ED88" s="81"/>
      <c r="EE88" s="252"/>
      <c r="EF88" s="253"/>
      <c r="EG88" s="252"/>
      <c r="EH88" s="253"/>
      <c r="EI88" s="82"/>
      <c r="EJ88" s="258" t="b">
        <f>IF(AI88&gt;AL88,"1",IF(AI88&lt;AL88,"0"))</f>
        <v>0</v>
      </c>
      <c r="EK88" s="258"/>
      <c r="EL88" s="258" t="b">
        <f>IF(AI88&lt;AL88,"1",IF(AI88&gt;AL88,"0"))</f>
        <v>0</v>
      </c>
      <c r="EM88" s="258"/>
      <c r="EN88" s="81"/>
      <c r="EO88" s="252"/>
      <c r="EP88" s="253"/>
      <c r="EQ88" s="252"/>
      <c r="ER88" s="253"/>
      <c r="ES88" s="82"/>
      <c r="ET88" s="258" t="b">
        <f>IF(AT88&gt;AW88,"1",IF(AT88&lt;AW88,"0"))</f>
        <v>0</v>
      </c>
      <c r="EU88" s="258"/>
      <c r="EV88" s="258" t="b">
        <f>IF(AT88&lt;AW88,"1",IF(AT88&gt;AW88,"0"))</f>
        <v>0</v>
      </c>
      <c r="EW88" s="258"/>
      <c r="EX88" s="81"/>
      <c r="EY88" s="252"/>
      <c r="EZ88" s="253"/>
      <c r="FA88" s="91"/>
      <c r="FB88" s="92"/>
      <c r="FC88" s="92"/>
      <c r="FD88" s="92"/>
      <c r="FE88" s="92"/>
      <c r="FF88" s="93"/>
      <c r="FG88" s="91"/>
      <c r="FH88" s="92"/>
      <c r="FI88" s="92"/>
      <c r="FJ88" s="92"/>
      <c r="FK88" s="92"/>
      <c r="FL88" s="93"/>
      <c r="FM88" s="77"/>
      <c r="FN88" s="77"/>
      <c r="FO88" s="77"/>
      <c r="FP88" s="77"/>
      <c r="FQ88" s="77"/>
      <c r="FR88" s="77"/>
      <c r="FS88" s="365"/>
      <c r="FT88" s="365"/>
      <c r="FV88" s="77"/>
      <c r="FW88" s="77"/>
      <c r="FX88" s="77"/>
      <c r="FZ88" s="86"/>
    </row>
    <row r="89" spans="2:185" ht="7.35" customHeight="1">
      <c r="B89" s="94"/>
      <c r="C89" s="78"/>
      <c r="D89" s="78"/>
      <c r="E89" s="78"/>
      <c r="F89" s="78"/>
      <c r="G89" s="78"/>
      <c r="H89" s="78"/>
      <c r="I89" s="79"/>
      <c r="J89" s="376"/>
      <c r="K89" s="377"/>
      <c r="L89" s="377"/>
      <c r="M89" s="377"/>
      <c r="N89" s="377"/>
      <c r="O89" s="377"/>
      <c r="P89" s="377"/>
      <c r="Q89" s="377"/>
      <c r="R89" s="377"/>
      <c r="S89" s="377"/>
      <c r="T89" s="378"/>
      <c r="U89" s="80"/>
      <c r="V89" s="80"/>
      <c r="W89" s="95"/>
      <c r="X89" s="251"/>
      <c r="Y89" s="251"/>
      <c r="Z89" s="392"/>
      <c r="AA89" s="251"/>
      <c r="AB89" s="251"/>
      <c r="AC89" s="96"/>
      <c r="AD89" s="80"/>
      <c r="AE89" s="81"/>
      <c r="AF89" s="123"/>
      <c r="AG89" s="120"/>
      <c r="AH89" s="124"/>
      <c r="AI89" s="391"/>
      <c r="AJ89" s="391"/>
      <c r="AK89" s="181"/>
      <c r="AL89" s="391"/>
      <c r="AM89" s="391"/>
      <c r="AN89" s="125"/>
      <c r="AO89" s="120"/>
      <c r="AP89" s="122"/>
      <c r="AQ89" s="82"/>
      <c r="AR89" s="80"/>
      <c r="AS89" s="95"/>
      <c r="AT89" s="251"/>
      <c r="AU89" s="251"/>
      <c r="AV89" s="392"/>
      <c r="AW89" s="251"/>
      <c r="AX89" s="251"/>
      <c r="AY89" s="96"/>
      <c r="AZ89" s="80"/>
      <c r="BA89" s="81"/>
      <c r="BB89" s="271"/>
      <c r="BC89" s="272"/>
      <c r="BD89" s="272"/>
      <c r="BE89" s="272"/>
      <c r="BF89" s="272"/>
      <c r="BG89" s="273"/>
      <c r="BH89" s="277">
        <f>FG89</f>
        <v>1</v>
      </c>
      <c r="BI89" s="278"/>
      <c r="BJ89" s="278"/>
      <c r="BK89" s="278"/>
      <c r="BL89" s="278"/>
      <c r="BM89" s="279"/>
      <c r="BN89" s="289">
        <f>FM89</f>
        <v>1.1599999999999999</v>
      </c>
      <c r="BO89" s="272"/>
      <c r="BP89" s="272"/>
      <c r="BQ89" s="272"/>
      <c r="BR89" s="272"/>
      <c r="BS89" s="273"/>
      <c r="BT89" s="266"/>
      <c r="BU89" s="266"/>
      <c r="BV89" s="77"/>
      <c r="BW89" s="77"/>
      <c r="BX89" s="77"/>
      <c r="BY89" s="365">
        <v>4</v>
      </c>
      <c r="BZ89" s="365"/>
      <c r="CA89" s="365"/>
      <c r="CB89" s="365" t="str">
        <f>VLOOKUP(4,FZ101:GA104,2,FALSE)</f>
        <v>スターズ</v>
      </c>
      <c r="CC89" s="365"/>
      <c r="CD89" s="365"/>
      <c r="CE89" s="365"/>
      <c r="CF89" s="365"/>
      <c r="CG89" s="365"/>
      <c r="CH89" s="365"/>
      <c r="CI89" s="365"/>
      <c r="CJ89" s="365"/>
      <c r="CK89" s="365"/>
      <c r="CL89" s="365"/>
      <c r="DE89" s="94"/>
      <c r="DF89" s="78"/>
      <c r="DG89" s="78"/>
      <c r="DH89" s="78"/>
      <c r="DI89" s="78"/>
      <c r="DJ89" s="78"/>
      <c r="DK89" s="78"/>
      <c r="DL89" s="79"/>
      <c r="DM89" s="376"/>
      <c r="DN89" s="377"/>
      <c r="DO89" s="377"/>
      <c r="DP89" s="377"/>
      <c r="DQ89" s="377"/>
      <c r="DR89" s="377"/>
      <c r="DS89" s="377"/>
      <c r="DT89" s="377"/>
      <c r="DU89" s="377"/>
      <c r="DV89" s="378"/>
      <c r="DW89" s="80"/>
      <c r="DX89" s="80"/>
      <c r="DY89" s="95"/>
      <c r="DZ89" s="258"/>
      <c r="EA89" s="258"/>
      <c r="EB89" s="258"/>
      <c r="EC89" s="258"/>
      <c r="ED89" s="96"/>
      <c r="EE89" s="80"/>
      <c r="EF89" s="81"/>
      <c r="EG89" s="82"/>
      <c r="EH89" s="80"/>
      <c r="EI89" s="95"/>
      <c r="EJ89" s="258"/>
      <c r="EK89" s="258"/>
      <c r="EL89" s="258"/>
      <c r="EM89" s="258"/>
      <c r="EN89" s="96"/>
      <c r="EO89" s="80"/>
      <c r="EP89" s="81"/>
      <c r="EQ89" s="82"/>
      <c r="ER89" s="80"/>
      <c r="ES89" s="95"/>
      <c r="ET89" s="258"/>
      <c r="EU89" s="258"/>
      <c r="EV89" s="258"/>
      <c r="EW89" s="258"/>
      <c r="EX89" s="96"/>
      <c r="EY89" s="80"/>
      <c r="EZ89" s="81"/>
      <c r="FA89" s="271">
        <f>IF(FE85=0,FA85,FA85/FE85)</f>
        <v>1</v>
      </c>
      <c r="FB89" s="284"/>
      <c r="FC89" s="284"/>
      <c r="FD89" s="284"/>
      <c r="FE89" s="284"/>
      <c r="FF89" s="285"/>
      <c r="FG89" s="271">
        <f>GB89</f>
        <v>1</v>
      </c>
      <c r="FH89" s="284"/>
      <c r="FI89" s="284"/>
      <c r="FJ89" s="284"/>
      <c r="FK89" s="284"/>
      <c r="FL89" s="285"/>
      <c r="FM89" s="289">
        <f>FM85/FQ85</f>
        <v>1.1599999999999999</v>
      </c>
      <c r="FN89" s="290"/>
      <c r="FO89" s="290"/>
      <c r="FP89" s="290"/>
      <c r="FQ89" s="290"/>
      <c r="FR89" s="291"/>
      <c r="FS89" s="365"/>
      <c r="FT89" s="365"/>
      <c r="FV89" s="77"/>
      <c r="FW89" s="77"/>
      <c r="FX89" s="366" t="s">
        <v>1</v>
      </c>
      <c r="FY89" s="55">
        <f>GC89*100</f>
        <v>0</v>
      </c>
      <c r="FZ89" s="49">
        <f>RANK(FY89,FY89:FY92)</f>
        <v>2</v>
      </c>
      <c r="GB89" s="97">
        <f>IF(FK85=0,"MAX",FG85/FK85)</f>
        <v>1</v>
      </c>
      <c r="GC89" s="74">
        <f>IF(GB89="MAX",7,FG85-FK85)</f>
        <v>0</v>
      </c>
    </row>
    <row r="90" spans="2:185" ht="7.35" customHeight="1">
      <c r="B90" s="98"/>
      <c r="C90" s="99"/>
      <c r="D90" s="99"/>
      <c r="E90" s="99"/>
      <c r="F90" s="99"/>
      <c r="G90" s="99"/>
      <c r="H90" s="99"/>
      <c r="I90" s="100"/>
      <c r="J90" s="379"/>
      <c r="K90" s="380"/>
      <c r="L90" s="380"/>
      <c r="M90" s="380"/>
      <c r="N90" s="380"/>
      <c r="O90" s="380"/>
      <c r="P90" s="380"/>
      <c r="Q90" s="380"/>
      <c r="R90" s="380"/>
      <c r="S90" s="380"/>
      <c r="T90" s="38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96"/>
      <c r="AF90" s="124"/>
      <c r="AG90" s="126"/>
      <c r="AH90" s="126"/>
      <c r="AI90" s="126"/>
      <c r="AJ90" s="126"/>
      <c r="AK90" s="126"/>
      <c r="AL90" s="126"/>
      <c r="AM90" s="126"/>
      <c r="AN90" s="126"/>
      <c r="AO90" s="126"/>
      <c r="AP90" s="125"/>
      <c r="AQ90" s="95"/>
      <c r="AR90" s="101"/>
      <c r="AS90" s="101"/>
      <c r="AT90" s="101"/>
      <c r="AU90" s="101"/>
      <c r="AV90" s="101"/>
      <c r="AW90" s="101"/>
      <c r="AX90" s="101"/>
      <c r="AY90" s="101"/>
      <c r="AZ90" s="101"/>
      <c r="BA90" s="96"/>
      <c r="BB90" s="274"/>
      <c r="BC90" s="275"/>
      <c r="BD90" s="275"/>
      <c r="BE90" s="275"/>
      <c r="BF90" s="275"/>
      <c r="BG90" s="276"/>
      <c r="BH90" s="280"/>
      <c r="BI90" s="281"/>
      <c r="BJ90" s="281"/>
      <c r="BK90" s="281"/>
      <c r="BL90" s="281"/>
      <c r="BM90" s="282"/>
      <c r="BN90" s="274"/>
      <c r="BO90" s="275"/>
      <c r="BP90" s="275"/>
      <c r="BQ90" s="275"/>
      <c r="BR90" s="275"/>
      <c r="BS90" s="276"/>
      <c r="BT90" s="266"/>
      <c r="BU90" s="266"/>
      <c r="BV90" s="77"/>
      <c r="BW90" s="77"/>
      <c r="BX90" s="77"/>
      <c r="BY90" s="365"/>
      <c r="BZ90" s="365"/>
      <c r="CA90" s="365"/>
      <c r="CB90" s="365"/>
      <c r="CC90" s="365"/>
      <c r="CD90" s="365"/>
      <c r="CE90" s="365"/>
      <c r="CF90" s="365"/>
      <c r="CG90" s="365"/>
      <c r="CH90" s="365"/>
      <c r="CI90" s="365"/>
      <c r="CJ90" s="365"/>
      <c r="CK90" s="365"/>
      <c r="CL90" s="365"/>
      <c r="DE90" s="98"/>
      <c r="DF90" s="99"/>
      <c r="DG90" s="99"/>
      <c r="DH90" s="99"/>
      <c r="DI90" s="99"/>
      <c r="DJ90" s="99"/>
      <c r="DK90" s="99"/>
      <c r="DL90" s="100"/>
      <c r="DM90" s="379"/>
      <c r="DN90" s="380"/>
      <c r="DO90" s="380"/>
      <c r="DP90" s="380"/>
      <c r="DQ90" s="380"/>
      <c r="DR90" s="380"/>
      <c r="DS90" s="380"/>
      <c r="DT90" s="380"/>
      <c r="DU90" s="380"/>
      <c r="DV90" s="381"/>
      <c r="DW90" s="101"/>
      <c r="DX90" s="101"/>
      <c r="DY90" s="101"/>
      <c r="DZ90" s="101"/>
      <c r="EA90" s="101"/>
      <c r="EB90" s="101"/>
      <c r="EC90" s="101"/>
      <c r="ED90" s="101"/>
      <c r="EE90" s="101"/>
      <c r="EF90" s="96"/>
      <c r="EG90" s="95"/>
      <c r="EH90" s="101"/>
      <c r="EI90" s="101"/>
      <c r="EJ90" s="101"/>
      <c r="EK90" s="101"/>
      <c r="EL90" s="101"/>
      <c r="EM90" s="101"/>
      <c r="EN90" s="101"/>
      <c r="EO90" s="101"/>
      <c r="EP90" s="96"/>
      <c r="EQ90" s="95"/>
      <c r="ER90" s="101"/>
      <c r="ES90" s="101"/>
      <c r="ET90" s="101"/>
      <c r="EU90" s="101"/>
      <c r="EV90" s="101"/>
      <c r="EW90" s="101"/>
      <c r="EX90" s="101"/>
      <c r="EY90" s="101"/>
      <c r="EZ90" s="96"/>
      <c r="FA90" s="286"/>
      <c r="FB90" s="287"/>
      <c r="FC90" s="287"/>
      <c r="FD90" s="287"/>
      <c r="FE90" s="287"/>
      <c r="FF90" s="288"/>
      <c r="FG90" s="286"/>
      <c r="FH90" s="287"/>
      <c r="FI90" s="287"/>
      <c r="FJ90" s="287"/>
      <c r="FK90" s="287"/>
      <c r="FL90" s="288"/>
      <c r="FM90" s="292"/>
      <c r="FN90" s="293"/>
      <c r="FO90" s="293"/>
      <c r="FP90" s="293"/>
      <c r="FQ90" s="293"/>
      <c r="FR90" s="294"/>
      <c r="FS90" s="365"/>
      <c r="FT90" s="365"/>
      <c r="FV90" s="77"/>
      <c r="FW90" s="77"/>
      <c r="FX90" s="366"/>
      <c r="FY90" s="55">
        <f>GC90*100</f>
        <v>700</v>
      </c>
      <c r="FZ90" s="49">
        <f>RANK(FY90,FY89:FY92)</f>
        <v>1</v>
      </c>
      <c r="GB90" s="97" t="str">
        <f>IF(FK93=0,"MAX",FG93/FK93)</f>
        <v>MAX</v>
      </c>
      <c r="GC90" s="74">
        <f>IF(GB90="MAX",7,FG93-FK93)</f>
        <v>7</v>
      </c>
    </row>
    <row r="91" spans="2:185" ht="7.35" customHeight="1">
      <c r="B91" s="331">
        <v>10</v>
      </c>
      <c r="C91" s="332"/>
      <c r="D91" s="75"/>
      <c r="E91" s="75"/>
      <c r="F91" s="75"/>
      <c r="G91" s="75"/>
      <c r="H91" s="75"/>
      <c r="I91" s="76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3"/>
      <c r="U91" s="373"/>
      <c r="V91" s="374"/>
      <c r="W91" s="374"/>
      <c r="X91" s="374"/>
      <c r="Y91" s="374"/>
      <c r="Z91" s="374"/>
      <c r="AA91" s="374"/>
      <c r="AB91" s="374"/>
      <c r="AC91" s="374"/>
      <c r="AD91" s="374"/>
      <c r="AE91" s="375"/>
      <c r="AF91" s="89"/>
      <c r="AG91" s="104"/>
      <c r="AH91" s="104"/>
      <c r="AI91" s="104"/>
      <c r="AJ91" s="104"/>
      <c r="AK91" s="104"/>
      <c r="AL91" s="104"/>
      <c r="AM91" s="104"/>
      <c r="AN91" s="104"/>
      <c r="AO91" s="382" t="s">
        <v>158</v>
      </c>
      <c r="AP91" s="383"/>
      <c r="AQ91" s="121"/>
      <c r="AR91" s="118"/>
      <c r="AS91" s="118"/>
      <c r="AT91" s="118"/>
      <c r="AU91" s="118"/>
      <c r="AV91" s="118"/>
      <c r="AW91" s="118"/>
      <c r="AX91" s="118"/>
      <c r="AY91" s="118"/>
      <c r="AZ91" s="118"/>
      <c r="BA91" s="119"/>
      <c r="BB91" s="386"/>
      <c r="BC91" s="387"/>
      <c r="BD91" s="387"/>
      <c r="BE91" s="387"/>
      <c r="BF91" s="387"/>
      <c r="BG91" s="388"/>
      <c r="BH91" s="386"/>
      <c r="BI91" s="387"/>
      <c r="BJ91" s="387"/>
      <c r="BK91" s="387"/>
      <c r="BL91" s="387"/>
      <c r="BM91" s="388"/>
      <c r="BN91" s="386"/>
      <c r="BO91" s="387"/>
      <c r="BP91" s="387"/>
      <c r="BQ91" s="387"/>
      <c r="BR91" s="387"/>
      <c r="BS91" s="388"/>
      <c r="BT91" s="266">
        <f>FZ102</f>
        <v>1</v>
      </c>
      <c r="BU91" s="266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DE91" s="360">
        <v>2</v>
      </c>
      <c r="DF91" s="361"/>
      <c r="DG91" s="75"/>
      <c r="DH91" s="75"/>
      <c r="DI91" s="75"/>
      <c r="DJ91" s="75"/>
      <c r="DK91" s="75"/>
      <c r="DL91" s="76"/>
      <c r="DM91" s="102"/>
      <c r="DN91" s="102"/>
      <c r="DO91" s="102"/>
      <c r="DP91" s="102"/>
      <c r="DQ91" s="102"/>
      <c r="DR91" s="102"/>
      <c r="DS91" s="102"/>
      <c r="DT91" s="102"/>
      <c r="DU91" s="102"/>
      <c r="DV91" s="103"/>
      <c r="DW91" s="373"/>
      <c r="DX91" s="374"/>
      <c r="DY91" s="374"/>
      <c r="DZ91" s="374"/>
      <c r="EA91" s="374"/>
      <c r="EB91" s="374"/>
      <c r="EC91" s="374"/>
      <c r="ED91" s="374"/>
      <c r="EE91" s="374"/>
      <c r="EF91" s="375"/>
      <c r="EG91" s="89"/>
      <c r="EH91" s="104"/>
      <c r="EI91" s="104"/>
      <c r="EJ91" s="104"/>
      <c r="EK91" s="104"/>
      <c r="EL91" s="104"/>
      <c r="EM91" s="104"/>
      <c r="EN91" s="104"/>
      <c r="EO91" s="104"/>
      <c r="EP91" s="90"/>
      <c r="EQ91" s="89"/>
      <c r="ER91" s="104"/>
      <c r="ES91" s="104"/>
      <c r="ET91" s="104"/>
      <c r="EU91" s="104"/>
      <c r="EV91" s="104"/>
      <c r="EW91" s="104"/>
      <c r="EX91" s="104"/>
      <c r="EY91" s="104"/>
      <c r="EZ91" s="90"/>
      <c r="FA91" s="45">
        <f>COUNTIF(DM93,"=2")</f>
        <v>1</v>
      </c>
      <c r="FB91" s="46">
        <f>COUNTIF(EG93,"=2")</f>
        <v>1</v>
      </c>
      <c r="FC91" s="46">
        <f>COUNTIF(EQ93,"=2")</f>
        <v>0</v>
      </c>
      <c r="FD91" s="83"/>
      <c r="FE91" s="83"/>
      <c r="FF91" s="84"/>
      <c r="FG91" s="85"/>
      <c r="FH91" s="83"/>
      <c r="FI91" s="83"/>
      <c r="FJ91" s="83"/>
      <c r="FK91" s="83"/>
      <c r="FL91" s="84"/>
      <c r="FM91" s="47">
        <f>SUM(M92:N97)</f>
        <v>32</v>
      </c>
      <c r="FN91" s="47">
        <f>SUM(AI92:AJ97)</f>
        <v>30</v>
      </c>
      <c r="FO91" s="47">
        <f>SUM(AT92:AU97)</f>
        <v>0</v>
      </c>
      <c r="FP91" s="77"/>
      <c r="FQ91" s="77"/>
      <c r="FR91" s="77"/>
      <c r="FS91" s="365"/>
      <c r="FT91" s="365"/>
      <c r="FV91" s="77"/>
      <c r="FW91" s="77"/>
      <c r="FX91" s="366"/>
      <c r="FY91" s="55">
        <f>GC91*100</f>
        <v>0</v>
      </c>
      <c r="FZ91" s="49">
        <f>RANK(FY91,FY89:FY92)</f>
        <v>2</v>
      </c>
      <c r="GB91" s="97">
        <f>IF(FK101=0,"MAX",FG101/FK101)</f>
        <v>1</v>
      </c>
      <c r="GC91" s="74">
        <f>IF(GB91="MAX",7,FG101-FK101)</f>
        <v>0</v>
      </c>
    </row>
    <row r="92" spans="2:185" ht="7.35" customHeight="1">
      <c r="B92" s="333"/>
      <c r="C92" s="334"/>
      <c r="D92" s="78"/>
      <c r="E92" s="78"/>
      <c r="F92" s="78"/>
      <c r="G92" s="78"/>
      <c r="H92" s="78"/>
      <c r="I92" s="79"/>
      <c r="J92" s="102"/>
      <c r="K92" s="102"/>
      <c r="L92" s="105"/>
      <c r="M92" s="258">
        <f>AA84</f>
        <v>17</v>
      </c>
      <c r="N92" s="258"/>
      <c r="O92" s="392" t="s">
        <v>24</v>
      </c>
      <c r="P92" s="258">
        <f>X84</f>
        <v>15</v>
      </c>
      <c r="Q92" s="258"/>
      <c r="R92" s="106"/>
      <c r="S92" s="102"/>
      <c r="T92" s="103"/>
      <c r="U92" s="376"/>
      <c r="V92" s="377"/>
      <c r="W92" s="377"/>
      <c r="X92" s="377"/>
      <c r="Y92" s="377"/>
      <c r="Z92" s="377"/>
      <c r="AA92" s="377"/>
      <c r="AB92" s="377"/>
      <c r="AC92" s="377"/>
      <c r="AD92" s="377"/>
      <c r="AE92" s="378"/>
      <c r="AF92" s="82"/>
      <c r="AG92" s="80"/>
      <c r="AH92" s="89"/>
      <c r="AI92" s="251">
        <v>15</v>
      </c>
      <c r="AJ92" s="251"/>
      <c r="AK92" s="392" t="s">
        <v>24</v>
      </c>
      <c r="AL92" s="251">
        <v>12</v>
      </c>
      <c r="AM92" s="251"/>
      <c r="AN92" s="90"/>
      <c r="AO92" s="384"/>
      <c r="AP92" s="385"/>
      <c r="AQ92" s="123"/>
      <c r="AR92" s="120"/>
      <c r="AS92" s="121"/>
      <c r="AT92" s="391"/>
      <c r="AU92" s="391"/>
      <c r="AV92" s="181"/>
      <c r="AW92" s="391"/>
      <c r="AX92" s="391"/>
      <c r="AY92" s="119"/>
      <c r="AZ92" s="120"/>
      <c r="BA92" s="122"/>
      <c r="BB92" s="367"/>
      <c r="BC92" s="368"/>
      <c r="BD92" s="368"/>
      <c r="BE92" s="368"/>
      <c r="BF92" s="368"/>
      <c r="BG92" s="369"/>
      <c r="BH92" s="367"/>
      <c r="BI92" s="368"/>
      <c r="BJ92" s="368"/>
      <c r="BK92" s="368"/>
      <c r="BL92" s="368"/>
      <c r="BM92" s="369"/>
      <c r="BN92" s="367"/>
      <c r="BO92" s="389"/>
      <c r="BP92" s="389"/>
      <c r="BQ92" s="389"/>
      <c r="BR92" s="389"/>
      <c r="BS92" s="369"/>
      <c r="BT92" s="266"/>
      <c r="BU92" s="266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DE92" s="362"/>
      <c r="DF92" s="363"/>
      <c r="DG92" s="78"/>
      <c r="DH92" s="78"/>
      <c r="DI92" s="78"/>
      <c r="DJ92" s="78"/>
      <c r="DK92" s="78"/>
      <c r="DL92" s="79"/>
      <c r="DM92" s="102"/>
      <c r="DN92" s="102"/>
      <c r="DO92" s="105"/>
      <c r="DP92" s="258" t="str">
        <f>IF(M92&gt;P92,"1",IF(M92&lt;P92,"0"))</f>
        <v>1</v>
      </c>
      <c r="DQ92" s="258"/>
      <c r="DR92" s="258" t="str">
        <f>IF(M92&lt;P92,"1",IF(M92&gt;P92,"0"))</f>
        <v>0</v>
      </c>
      <c r="DS92" s="258"/>
      <c r="DT92" s="106"/>
      <c r="DU92" s="102"/>
      <c r="DV92" s="103"/>
      <c r="DW92" s="376"/>
      <c r="DX92" s="377"/>
      <c r="DY92" s="377"/>
      <c r="DZ92" s="377"/>
      <c r="EA92" s="377"/>
      <c r="EB92" s="377"/>
      <c r="EC92" s="377"/>
      <c r="ED92" s="377"/>
      <c r="EE92" s="377"/>
      <c r="EF92" s="378"/>
      <c r="EG92" s="82"/>
      <c r="EH92" s="80"/>
      <c r="EI92" s="89"/>
      <c r="EJ92" s="258" t="str">
        <f>IF(AI92&gt;AL92,"1",IF(AI92&lt;AL92,"0"))</f>
        <v>1</v>
      </c>
      <c r="EK92" s="258"/>
      <c r="EL92" s="258" t="str">
        <f>IF(AI92&lt;AL92,"1",IF(AI92&gt;AL92,"0"))</f>
        <v>0</v>
      </c>
      <c r="EM92" s="258"/>
      <c r="EN92" s="90"/>
      <c r="EO92" s="80"/>
      <c r="EP92" s="81"/>
      <c r="EQ92" s="82"/>
      <c r="ER92" s="80"/>
      <c r="ES92" s="89"/>
      <c r="ET92" s="258" t="b">
        <f>IF(AT92&gt;AW92,"1",IF(AT92&lt;AW92,"0"))</f>
        <v>0</v>
      </c>
      <c r="EU92" s="258"/>
      <c r="EV92" s="258" t="b">
        <f>IF(AT92&lt;AW92,"1",IF(AT92&gt;AW92,"0"))</f>
        <v>0</v>
      </c>
      <c r="EW92" s="258"/>
      <c r="EX92" s="90"/>
      <c r="EY92" s="80"/>
      <c r="EZ92" s="81"/>
      <c r="FA92" s="91"/>
      <c r="FB92" s="92"/>
      <c r="FC92" s="92"/>
      <c r="FD92" s="50">
        <f>COUNTIF(DU93,"=2")</f>
        <v>0</v>
      </c>
      <c r="FE92" s="50">
        <f>COUNTIF(EO93,"=2")</f>
        <v>0</v>
      </c>
      <c r="FF92" s="51">
        <f>COUNTIF(EY93,"=2")</f>
        <v>0</v>
      </c>
      <c r="FG92" s="91"/>
      <c r="FH92" s="92"/>
      <c r="FI92" s="92"/>
      <c r="FJ92" s="92"/>
      <c r="FK92" s="92"/>
      <c r="FL92" s="93"/>
      <c r="FM92" s="77"/>
      <c r="FN92" s="77"/>
      <c r="FO92" s="77"/>
      <c r="FP92" s="47">
        <f>SUM(P92:Q97)</f>
        <v>28</v>
      </c>
      <c r="FQ92" s="47">
        <f>SUM(AL92:AM97)</f>
        <v>23</v>
      </c>
      <c r="FR92" s="47">
        <f>SUM(AW92:AX97)</f>
        <v>0</v>
      </c>
      <c r="FS92" s="365"/>
      <c r="FT92" s="365"/>
      <c r="FV92" s="77"/>
      <c r="FW92" s="77"/>
      <c r="FX92" s="366"/>
      <c r="FY92" s="55">
        <f>GC92*100</f>
        <v>-400</v>
      </c>
      <c r="FZ92" s="49">
        <f>RANK(FY92,FY89:FY92)</f>
        <v>4</v>
      </c>
      <c r="GB92" s="97">
        <f>IF(FK109=0,"MAX",FG109/FK109)</f>
        <v>0</v>
      </c>
      <c r="GC92" s="74">
        <f>IF(GB92="MAX",,FG109-FK109)</f>
        <v>-4</v>
      </c>
    </row>
    <row r="93" spans="2:185" ht="7.35" customHeight="1">
      <c r="B93" s="333" t="s">
        <v>119</v>
      </c>
      <c r="C93" s="334"/>
      <c r="D93" s="334"/>
      <c r="E93" s="334"/>
      <c r="F93" s="334"/>
      <c r="G93" s="334"/>
      <c r="H93" s="334"/>
      <c r="I93" s="335"/>
      <c r="J93" s="258">
        <f>DM93</f>
        <v>2</v>
      </c>
      <c r="K93" s="253"/>
      <c r="L93" s="107"/>
      <c r="M93" s="258"/>
      <c r="N93" s="258"/>
      <c r="O93" s="392"/>
      <c r="P93" s="258"/>
      <c r="Q93" s="258"/>
      <c r="R93" s="103"/>
      <c r="S93" s="252">
        <f>DU93</f>
        <v>0</v>
      </c>
      <c r="T93" s="253"/>
      <c r="U93" s="376"/>
      <c r="V93" s="377"/>
      <c r="W93" s="377"/>
      <c r="X93" s="377"/>
      <c r="Y93" s="377"/>
      <c r="Z93" s="377"/>
      <c r="AA93" s="377"/>
      <c r="AB93" s="377"/>
      <c r="AC93" s="377"/>
      <c r="AD93" s="377"/>
      <c r="AE93" s="378"/>
      <c r="AF93" s="252">
        <f>EG93</f>
        <v>2</v>
      </c>
      <c r="AG93" s="253"/>
      <c r="AH93" s="82"/>
      <c r="AI93" s="251"/>
      <c r="AJ93" s="251"/>
      <c r="AK93" s="392"/>
      <c r="AL93" s="251"/>
      <c r="AM93" s="251"/>
      <c r="AN93" s="81"/>
      <c r="AO93" s="252">
        <f>EO93</f>
        <v>0</v>
      </c>
      <c r="AP93" s="253"/>
      <c r="AQ93" s="394">
        <f>EQ93</f>
        <v>0</v>
      </c>
      <c r="AR93" s="395"/>
      <c r="AS93" s="123"/>
      <c r="AT93" s="391"/>
      <c r="AU93" s="391"/>
      <c r="AV93" s="181"/>
      <c r="AW93" s="391"/>
      <c r="AX93" s="391"/>
      <c r="AY93" s="122"/>
      <c r="AZ93" s="394">
        <f>EY93</f>
        <v>0</v>
      </c>
      <c r="BA93" s="395"/>
      <c r="BB93" s="298">
        <f>FA93</f>
        <v>2</v>
      </c>
      <c r="BC93" s="295"/>
      <c r="BD93" s="393"/>
      <c r="BE93" s="393"/>
      <c r="BF93" s="295">
        <f>FE93</f>
        <v>0</v>
      </c>
      <c r="BG93" s="296"/>
      <c r="BH93" s="298">
        <f>FG93</f>
        <v>4</v>
      </c>
      <c r="BI93" s="295"/>
      <c r="BJ93" s="393"/>
      <c r="BK93" s="393"/>
      <c r="BL93" s="295">
        <f>FK93</f>
        <v>0</v>
      </c>
      <c r="BM93" s="296"/>
      <c r="BN93" s="297">
        <f>FM93</f>
        <v>62</v>
      </c>
      <c r="BO93" s="255"/>
      <c r="BP93" s="393"/>
      <c r="BQ93" s="393"/>
      <c r="BR93" s="255">
        <f>FQ93</f>
        <v>51</v>
      </c>
      <c r="BS93" s="256"/>
      <c r="BT93" s="266"/>
      <c r="BU93" s="266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DE93" s="301" t="str">
        <f>B93</f>
        <v>プレシャスＣ</v>
      </c>
      <c r="DF93" s="302"/>
      <c r="DG93" s="302"/>
      <c r="DH93" s="302"/>
      <c r="DI93" s="302"/>
      <c r="DJ93" s="302"/>
      <c r="DK93" s="302"/>
      <c r="DL93" s="303"/>
      <c r="DM93" s="258">
        <f>DP92+DP94+DP96</f>
        <v>2</v>
      </c>
      <c r="DN93" s="253"/>
      <c r="DO93" s="107"/>
      <c r="DP93" s="258"/>
      <c r="DQ93" s="258"/>
      <c r="DR93" s="258"/>
      <c r="DS93" s="258"/>
      <c r="DT93" s="103"/>
      <c r="DU93" s="252">
        <f>DR92+DR94+DR96</f>
        <v>0</v>
      </c>
      <c r="DV93" s="253"/>
      <c r="DW93" s="376"/>
      <c r="DX93" s="377"/>
      <c r="DY93" s="377"/>
      <c r="DZ93" s="377"/>
      <c r="EA93" s="377"/>
      <c r="EB93" s="377"/>
      <c r="EC93" s="377"/>
      <c r="ED93" s="377"/>
      <c r="EE93" s="377"/>
      <c r="EF93" s="378"/>
      <c r="EG93" s="252">
        <f>EJ92+EJ94+EJ96</f>
        <v>2</v>
      </c>
      <c r="EH93" s="253"/>
      <c r="EI93" s="82"/>
      <c r="EJ93" s="258"/>
      <c r="EK93" s="258"/>
      <c r="EL93" s="258"/>
      <c r="EM93" s="258"/>
      <c r="EN93" s="81"/>
      <c r="EO93" s="252">
        <f>EL92+EL94+EL96</f>
        <v>0</v>
      </c>
      <c r="EP93" s="253"/>
      <c r="EQ93" s="252">
        <f>ET92+ET94+ET96</f>
        <v>0</v>
      </c>
      <c r="ER93" s="253"/>
      <c r="ES93" s="82"/>
      <c r="ET93" s="258"/>
      <c r="EU93" s="258"/>
      <c r="EV93" s="258"/>
      <c r="EW93" s="258"/>
      <c r="EX93" s="81"/>
      <c r="EY93" s="252">
        <f>EV92+EV94+EV96</f>
        <v>0</v>
      </c>
      <c r="EZ93" s="253"/>
      <c r="FA93" s="298">
        <f>SUM(FA91:FC91)</f>
        <v>2</v>
      </c>
      <c r="FB93" s="295"/>
      <c r="FC93" s="393"/>
      <c r="FD93" s="393"/>
      <c r="FE93" s="295">
        <f>SUM(FD92:FF92)</f>
        <v>0</v>
      </c>
      <c r="FF93" s="296"/>
      <c r="FG93" s="298">
        <f>SUM(DM93,EG93,EQ93)</f>
        <v>4</v>
      </c>
      <c r="FH93" s="295"/>
      <c r="FI93" s="393"/>
      <c r="FJ93" s="393"/>
      <c r="FK93" s="295">
        <f>SUM(DU93,EO93,EY93)</f>
        <v>0</v>
      </c>
      <c r="FL93" s="296"/>
      <c r="FM93" s="297">
        <f>SUM(FM91:FO91)</f>
        <v>62</v>
      </c>
      <c r="FN93" s="255"/>
      <c r="FO93" s="393"/>
      <c r="FP93" s="393"/>
      <c r="FQ93" s="255">
        <f>SUM(FP92:FR92)</f>
        <v>51</v>
      </c>
      <c r="FR93" s="256"/>
      <c r="FS93" s="365"/>
      <c r="FT93" s="365"/>
      <c r="FV93" s="77"/>
      <c r="FW93" s="77"/>
      <c r="FX93" s="77"/>
      <c r="FZ93" s="86"/>
    </row>
    <row r="94" spans="2:185" ht="7.35" customHeight="1">
      <c r="B94" s="333"/>
      <c r="C94" s="334"/>
      <c r="D94" s="334"/>
      <c r="E94" s="334"/>
      <c r="F94" s="334"/>
      <c r="G94" s="334"/>
      <c r="H94" s="334"/>
      <c r="I94" s="335"/>
      <c r="J94" s="258"/>
      <c r="K94" s="253"/>
      <c r="L94" s="107"/>
      <c r="M94" s="258">
        <f>AA86</f>
        <v>15</v>
      </c>
      <c r="N94" s="258"/>
      <c r="O94" s="392" t="s">
        <v>24</v>
      </c>
      <c r="P94" s="258">
        <f>X86</f>
        <v>13</v>
      </c>
      <c r="Q94" s="258"/>
      <c r="R94" s="103"/>
      <c r="S94" s="252"/>
      <c r="T94" s="253"/>
      <c r="U94" s="376"/>
      <c r="V94" s="377"/>
      <c r="W94" s="377"/>
      <c r="X94" s="377"/>
      <c r="Y94" s="377"/>
      <c r="Z94" s="377"/>
      <c r="AA94" s="377"/>
      <c r="AB94" s="377"/>
      <c r="AC94" s="377"/>
      <c r="AD94" s="377"/>
      <c r="AE94" s="378"/>
      <c r="AF94" s="252"/>
      <c r="AG94" s="253"/>
      <c r="AH94" s="82"/>
      <c r="AI94" s="251">
        <v>15</v>
      </c>
      <c r="AJ94" s="251"/>
      <c r="AK94" s="392" t="s">
        <v>24</v>
      </c>
      <c r="AL94" s="251">
        <v>11</v>
      </c>
      <c r="AM94" s="251"/>
      <c r="AN94" s="81"/>
      <c r="AO94" s="252"/>
      <c r="AP94" s="253"/>
      <c r="AQ94" s="394"/>
      <c r="AR94" s="395"/>
      <c r="AS94" s="123"/>
      <c r="AT94" s="391"/>
      <c r="AU94" s="391"/>
      <c r="AV94" s="181"/>
      <c r="AW94" s="391"/>
      <c r="AX94" s="391"/>
      <c r="AY94" s="122"/>
      <c r="AZ94" s="394"/>
      <c r="BA94" s="395"/>
      <c r="BB94" s="298"/>
      <c r="BC94" s="295"/>
      <c r="BD94" s="393"/>
      <c r="BE94" s="393"/>
      <c r="BF94" s="295"/>
      <c r="BG94" s="296"/>
      <c r="BH94" s="298"/>
      <c r="BI94" s="295"/>
      <c r="BJ94" s="393"/>
      <c r="BK94" s="393"/>
      <c r="BL94" s="295"/>
      <c r="BM94" s="296"/>
      <c r="BN94" s="297"/>
      <c r="BO94" s="255"/>
      <c r="BP94" s="393"/>
      <c r="BQ94" s="393"/>
      <c r="BR94" s="255"/>
      <c r="BS94" s="256"/>
      <c r="BT94" s="266"/>
      <c r="BU94" s="266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DE94" s="301"/>
      <c r="DF94" s="302"/>
      <c r="DG94" s="302"/>
      <c r="DH94" s="302"/>
      <c r="DI94" s="302"/>
      <c r="DJ94" s="302"/>
      <c r="DK94" s="302"/>
      <c r="DL94" s="303"/>
      <c r="DM94" s="258"/>
      <c r="DN94" s="253"/>
      <c r="DO94" s="107"/>
      <c r="DP94" s="258" t="str">
        <f>IF(M94&gt;P94,"1",IF(M94&lt;P94,"0"))</f>
        <v>1</v>
      </c>
      <c r="DQ94" s="258"/>
      <c r="DR94" s="258" t="str">
        <f>IF(M94&lt;P94,"1",IF(M94&gt;P94,"0"))</f>
        <v>0</v>
      </c>
      <c r="DS94" s="258"/>
      <c r="DT94" s="103"/>
      <c r="DU94" s="252"/>
      <c r="DV94" s="253"/>
      <c r="DW94" s="376"/>
      <c r="DX94" s="377"/>
      <c r="DY94" s="377"/>
      <c r="DZ94" s="377"/>
      <c r="EA94" s="377"/>
      <c r="EB94" s="377"/>
      <c r="EC94" s="377"/>
      <c r="ED94" s="377"/>
      <c r="EE94" s="377"/>
      <c r="EF94" s="378"/>
      <c r="EG94" s="252"/>
      <c r="EH94" s="253"/>
      <c r="EI94" s="82"/>
      <c r="EJ94" s="258" t="str">
        <f>IF(AI94&gt;AL94,"1",IF(AI94&lt;AL94,"0"))</f>
        <v>1</v>
      </c>
      <c r="EK94" s="258"/>
      <c r="EL94" s="258" t="str">
        <f>IF(AI94&lt;AL94,"1",IF(AI94&gt;AL94,"0"))</f>
        <v>0</v>
      </c>
      <c r="EM94" s="258"/>
      <c r="EN94" s="81"/>
      <c r="EO94" s="252"/>
      <c r="EP94" s="253"/>
      <c r="EQ94" s="252"/>
      <c r="ER94" s="253"/>
      <c r="ES94" s="82"/>
      <c r="ET94" s="258" t="b">
        <f>IF(AT94&gt;AW94,"1",IF(AT94&lt;AW94,"0"))</f>
        <v>0</v>
      </c>
      <c r="EU94" s="258"/>
      <c r="EV94" s="258" t="b">
        <f>IF(AT94&lt;AW94,"1",IF(AT94&gt;AW94,"0"))</f>
        <v>0</v>
      </c>
      <c r="EW94" s="258"/>
      <c r="EX94" s="81"/>
      <c r="EY94" s="252"/>
      <c r="EZ94" s="253"/>
      <c r="FA94" s="298"/>
      <c r="FB94" s="295"/>
      <c r="FC94" s="393"/>
      <c r="FD94" s="393"/>
      <c r="FE94" s="295"/>
      <c r="FF94" s="296"/>
      <c r="FG94" s="298"/>
      <c r="FH94" s="295"/>
      <c r="FI94" s="393"/>
      <c r="FJ94" s="393"/>
      <c r="FK94" s="295"/>
      <c r="FL94" s="296"/>
      <c r="FM94" s="297"/>
      <c r="FN94" s="255"/>
      <c r="FO94" s="393"/>
      <c r="FP94" s="393"/>
      <c r="FQ94" s="255"/>
      <c r="FR94" s="256"/>
      <c r="FS94" s="365"/>
      <c r="FT94" s="365"/>
      <c r="FV94" s="77"/>
      <c r="FW94" s="77"/>
      <c r="FX94" s="77"/>
      <c r="FZ94" s="86"/>
    </row>
    <row r="95" spans="2:185" ht="7.35" customHeight="1">
      <c r="B95" s="333"/>
      <c r="C95" s="334"/>
      <c r="D95" s="334"/>
      <c r="E95" s="334"/>
      <c r="F95" s="334"/>
      <c r="G95" s="334"/>
      <c r="H95" s="334"/>
      <c r="I95" s="335"/>
      <c r="J95" s="258"/>
      <c r="K95" s="253"/>
      <c r="L95" s="107"/>
      <c r="M95" s="258"/>
      <c r="N95" s="258"/>
      <c r="O95" s="392"/>
      <c r="P95" s="258"/>
      <c r="Q95" s="258"/>
      <c r="R95" s="103"/>
      <c r="S95" s="252"/>
      <c r="T95" s="253"/>
      <c r="U95" s="376"/>
      <c r="V95" s="377"/>
      <c r="W95" s="377"/>
      <c r="X95" s="377"/>
      <c r="Y95" s="377"/>
      <c r="Z95" s="377"/>
      <c r="AA95" s="377"/>
      <c r="AB95" s="377"/>
      <c r="AC95" s="377"/>
      <c r="AD95" s="377"/>
      <c r="AE95" s="378"/>
      <c r="AF95" s="252"/>
      <c r="AG95" s="253"/>
      <c r="AH95" s="82"/>
      <c r="AI95" s="251"/>
      <c r="AJ95" s="251"/>
      <c r="AK95" s="392"/>
      <c r="AL95" s="251"/>
      <c r="AM95" s="251"/>
      <c r="AN95" s="81"/>
      <c r="AO95" s="252"/>
      <c r="AP95" s="253"/>
      <c r="AQ95" s="394"/>
      <c r="AR95" s="395"/>
      <c r="AS95" s="123"/>
      <c r="AT95" s="391"/>
      <c r="AU95" s="391"/>
      <c r="AV95" s="181"/>
      <c r="AW95" s="391"/>
      <c r="AX95" s="391"/>
      <c r="AY95" s="122"/>
      <c r="AZ95" s="394"/>
      <c r="BA95" s="395"/>
      <c r="BB95" s="367"/>
      <c r="BC95" s="368"/>
      <c r="BD95" s="368"/>
      <c r="BE95" s="368"/>
      <c r="BF95" s="368"/>
      <c r="BG95" s="369"/>
      <c r="BH95" s="367"/>
      <c r="BI95" s="368"/>
      <c r="BJ95" s="368"/>
      <c r="BK95" s="368"/>
      <c r="BL95" s="368"/>
      <c r="BM95" s="369"/>
      <c r="BN95" s="367"/>
      <c r="BO95" s="389"/>
      <c r="BP95" s="389"/>
      <c r="BQ95" s="389"/>
      <c r="BR95" s="389"/>
      <c r="BS95" s="369"/>
      <c r="BT95" s="266"/>
      <c r="BU95" s="266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DE95" s="301"/>
      <c r="DF95" s="302"/>
      <c r="DG95" s="302"/>
      <c r="DH95" s="302"/>
      <c r="DI95" s="302"/>
      <c r="DJ95" s="302"/>
      <c r="DK95" s="302"/>
      <c r="DL95" s="303"/>
      <c r="DM95" s="258"/>
      <c r="DN95" s="253"/>
      <c r="DO95" s="107"/>
      <c r="DP95" s="258"/>
      <c r="DQ95" s="258"/>
      <c r="DR95" s="258"/>
      <c r="DS95" s="258"/>
      <c r="DT95" s="103"/>
      <c r="DU95" s="252"/>
      <c r="DV95" s="253"/>
      <c r="DW95" s="376"/>
      <c r="DX95" s="377"/>
      <c r="DY95" s="377"/>
      <c r="DZ95" s="377"/>
      <c r="EA95" s="377"/>
      <c r="EB95" s="377"/>
      <c r="EC95" s="377"/>
      <c r="ED95" s="377"/>
      <c r="EE95" s="377"/>
      <c r="EF95" s="378"/>
      <c r="EG95" s="252"/>
      <c r="EH95" s="253"/>
      <c r="EI95" s="82"/>
      <c r="EJ95" s="258"/>
      <c r="EK95" s="258"/>
      <c r="EL95" s="258"/>
      <c r="EM95" s="258"/>
      <c r="EN95" s="81"/>
      <c r="EO95" s="252"/>
      <c r="EP95" s="253"/>
      <c r="EQ95" s="252"/>
      <c r="ER95" s="253"/>
      <c r="ES95" s="82"/>
      <c r="ET95" s="258"/>
      <c r="EU95" s="258"/>
      <c r="EV95" s="258"/>
      <c r="EW95" s="258"/>
      <c r="EX95" s="81"/>
      <c r="EY95" s="252"/>
      <c r="EZ95" s="253"/>
      <c r="FA95" s="91"/>
      <c r="FB95" s="92"/>
      <c r="FC95" s="92"/>
      <c r="FD95" s="92"/>
      <c r="FE95" s="92"/>
      <c r="FF95" s="93"/>
      <c r="FG95" s="91"/>
      <c r="FH95" s="92"/>
      <c r="FI95" s="92"/>
      <c r="FJ95" s="92"/>
      <c r="FK95" s="92"/>
      <c r="FL95" s="93"/>
      <c r="FM95" s="77"/>
      <c r="FN95" s="77"/>
      <c r="FO95" s="77"/>
      <c r="FP95" s="77"/>
      <c r="FQ95" s="77"/>
      <c r="FR95" s="77"/>
      <c r="FS95" s="365"/>
      <c r="FT95" s="365"/>
      <c r="FV95" s="77"/>
      <c r="FW95" s="77"/>
      <c r="FX95" s="366" t="s">
        <v>2</v>
      </c>
      <c r="FY95" s="52">
        <f>FM89*10</f>
        <v>11.6</v>
      </c>
      <c r="FZ95" s="49">
        <f>RANK(FY95,FY95:FY98)</f>
        <v>2</v>
      </c>
    </row>
    <row r="96" spans="2:185" ht="7.35" customHeight="1">
      <c r="B96" s="333"/>
      <c r="C96" s="334"/>
      <c r="D96" s="334"/>
      <c r="E96" s="334"/>
      <c r="F96" s="334"/>
      <c r="G96" s="334"/>
      <c r="H96" s="334"/>
      <c r="I96" s="335"/>
      <c r="J96" s="258"/>
      <c r="K96" s="253"/>
      <c r="L96" s="107"/>
      <c r="M96" s="258">
        <f>AA88</f>
        <v>0</v>
      </c>
      <c r="N96" s="258"/>
      <c r="O96" s="392" t="s">
        <v>24</v>
      </c>
      <c r="P96" s="258">
        <f>X88</f>
        <v>0</v>
      </c>
      <c r="Q96" s="258"/>
      <c r="R96" s="103"/>
      <c r="S96" s="252"/>
      <c r="T96" s="253"/>
      <c r="U96" s="376"/>
      <c r="V96" s="377"/>
      <c r="W96" s="377"/>
      <c r="X96" s="377"/>
      <c r="Y96" s="377"/>
      <c r="Z96" s="377"/>
      <c r="AA96" s="377"/>
      <c r="AB96" s="377"/>
      <c r="AC96" s="377"/>
      <c r="AD96" s="377"/>
      <c r="AE96" s="378"/>
      <c r="AF96" s="252"/>
      <c r="AG96" s="253"/>
      <c r="AH96" s="82"/>
      <c r="AI96" s="251"/>
      <c r="AJ96" s="251"/>
      <c r="AK96" s="392" t="s">
        <v>24</v>
      </c>
      <c r="AL96" s="251"/>
      <c r="AM96" s="251"/>
      <c r="AN96" s="81"/>
      <c r="AO96" s="252"/>
      <c r="AP96" s="253"/>
      <c r="AQ96" s="394"/>
      <c r="AR96" s="395"/>
      <c r="AS96" s="123"/>
      <c r="AT96" s="391"/>
      <c r="AU96" s="391"/>
      <c r="AV96" s="181"/>
      <c r="AW96" s="391"/>
      <c r="AX96" s="391"/>
      <c r="AY96" s="122"/>
      <c r="AZ96" s="394"/>
      <c r="BA96" s="395"/>
      <c r="BB96" s="396"/>
      <c r="BC96" s="397"/>
      <c r="BD96" s="397"/>
      <c r="BE96" s="397"/>
      <c r="BF96" s="397"/>
      <c r="BG96" s="398"/>
      <c r="BH96" s="396"/>
      <c r="BI96" s="397"/>
      <c r="BJ96" s="397"/>
      <c r="BK96" s="397"/>
      <c r="BL96" s="397"/>
      <c r="BM96" s="398"/>
      <c r="BN96" s="396"/>
      <c r="BO96" s="397"/>
      <c r="BP96" s="397"/>
      <c r="BQ96" s="397"/>
      <c r="BR96" s="397"/>
      <c r="BS96" s="398"/>
      <c r="BT96" s="266"/>
      <c r="BU96" s="266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DE96" s="301"/>
      <c r="DF96" s="302"/>
      <c r="DG96" s="302"/>
      <c r="DH96" s="302"/>
      <c r="DI96" s="302"/>
      <c r="DJ96" s="302"/>
      <c r="DK96" s="302"/>
      <c r="DL96" s="303"/>
      <c r="DM96" s="258"/>
      <c r="DN96" s="253"/>
      <c r="DO96" s="107"/>
      <c r="DP96" s="258" t="b">
        <f>IF(M96&gt;P96,"1",IF(M96&lt;P96,"0"))</f>
        <v>0</v>
      </c>
      <c r="DQ96" s="258"/>
      <c r="DR96" s="258" t="b">
        <f>IF(M96&lt;P96,"1",IF(M96&gt;P96,"0"))</f>
        <v>0</v>
      </c>
      <c r="DS96" s="258"/>
      <c r="DT96" s="103"/>
      <c r="DU96" s="252"/>
      <c r="DV96" s="253"/>
      <c r="DW96" s="376"/>
      <c r="DX96" s="377"/>
      <c r="DY96" s="377"/>
      <c r="DZ96" s="377"/>
      <c r="EA96" s="377"/>
      <c r="EB96" s="377"/>
      <c r="EC96" s="377"/>
      <c r="ED96" s="377"/>
      <c r="EE96" s="377"/>
      <c r="EF96" s="378"/>
      <c r="EG96" s="252"/>
      <c r="EH96" s="253"/>
      <c r="EI96" s="82"/>
      <c r="EJ96" s="258" t="b">
        <f>IF(AI96&gt;AL96,"1",IF(AI96&lt;AL96,"0"))</f>
        <v>0</v>
      </c>
      <c r="EK96" s="258"/>
      <c r="EL96" s="258" t="b">
        <f>IF(AI96&lt;AL96,"1",IF(AI96&gt;AL96,"0"))</f>
        <v>0</v>
      </c>
      <c r="EM96" s="258"/>
      <c r="EN96" s="81"/>
      <c r="EO96" s="252"/>
      <c r="EP96" s="253"/>
      <c r="EQ96" s="252"/>
      <c r="ER96" s="253"/>
      <c r="ES96" s="82"/>
      <c r="ET96" s="258" t="b">
        <f>IF(AT96&gt;AW96,"1",IF(AT96&lt;AW96,"0"))</f>
        <v>0</v>
      </c>
      <c r="EU96" s="258"/>
      <c r="EV96" s="258" t="b">
        <f>IF(AT96&lt;AW96,"1",IF(AT96&gt;AW96,"0"))</f>
        <v>0</v>
      </c>
      <c r="EW96" s="258"/>
      <c r="EX96" s="81"/>
      <c r="EY96" s="252"/>
      <c r="EZ96" s="253"/>
      <c r="FA96" s="91"/>
      <c r="FB96" s="92"/>
      <c r="FC96" s="92"/>
      <c r="FD96" s="92"/>
      <c r="FE96" s="92"/>
      <c r="FF96" s="93"/>
      <c r="FG96" s="91"/>
      <c r="FH96" s="92"/>
      <c r="FI96" s="92"/>
      <c r="FJ96" s="92"/>
      <c r="FK96" s="92"/>
      <c r="FL96" s="93"/>
      <c r="FM96" s="77"/>
      <c r="FN96" s="77"/>
      <c r="FO96" s="77"/>
      <c r="FP96" s="77"/>
      <c r="FQ96" s="77"/>
      <c r="FR96" s="77"/>
      <c r="FS96" s="365"/>
      <c r="FT96" s="365"/>
      <c r="FV96" s="77"/>
      <c r="FW96" s="77"/>
      <c r="FX96" s="366"/>
      <c r="FY96" s="52">
        <f>FM97*10</f>
        <v>12.156862745098039</v>
      </c>
      <c r="FZ96" s="49">
        <f>RANK(FY96,FY95:FY98)</f>
        <v>1</v>
      </c>
    </row>
    <row r="97" spans="2:183" ht="7.35" customHeight="1">
      <c r="B97" s="94"/>
      <c r="C97" s="78"/>
      <c r="D97" s="78"/>
      <c r="E97" s="78"/>
      <c r="F97" s="78"/>
      <c r="G97" s="78"/>
      <c r="H97" s="78"/>
      <c r="I97" s="79"/>
      <c r="J97" s="102"/>
      <c r="K97" s="102"/>
      <c r="L97" s="108"/>
      <c r="M97" s="258"/>
      <c r="N97" s="258"/>
      <c r="O97" s="392"/>
      <c r="P97" s="258"/>
      <c r="Q97" s="258"/>
      <c r="R97" s="109"/>
      <c r="S97" s="102"/>
      <c r="T97" s="103"/>
      <c r="U97" s="376"/>
      <c r="V97" s="377"/>
      <c r="W97" s="377"/>
      <c r="X97" s="377"/>
      <c r="Y97" s="377"/>
      <c r="Z97" s="377"/>
      <c r="AA97" s="377"/>
      <c r="AB97" s="377"/>
      <c r="AC97" s="377"/>
      <c r="AD97" s="377"/>
      <c r="AE97" s="378"/>
      <c r="AF97" s="82"/>
      <c r="AG97" s="80"/>
      <c r="AH97" s="95"/>
      <c r="AI97" s="251"/>
      <c r="AJ97" s="251"/>
      <c r="AK97" s="392"/>
      <c r="AL97" s="251"/>
      <c r="AM97" s="251"/>
      <c r="AN97" s="96"/>
      <c r="AO97" s="80"/>
      <c r="AP97" s="81"/>
      <c r="AQ97" s="123"/>
      <c r="AR97" s="120"/>
      <c r="AS97" s="124"/>
      <c r="AT97" s="391"/>
      <c r="AU97" s="391"/>
      <c r="AV97" s="181"/>
      <c r="AW97" s="391"/>
      <c r="AX97" s="391"/>
      <c r="AY97" s="125"/>
      <c r="AZ97" s="120"/>
      <c r="BA97" s="122"/>
      <c r="BB97" s="271"/>
      <c r="BC97" s="272"/>
      <c r="BD97" s="272"/>
      <c r="BE97" s="272"/>
      <c r="BF97" s="272"/>
      <c r="BG97" s="273"/>
      <c r="BH97" s="277" t="str">
        <f>FG97</f>
        <v>MAX</v>
      </c>
      <c r="BI97" s="278"/>
      <c r="BJ97" s="278"/>
      <c r="BK97" s="278"/>
      <c r="BL97" s="278"/>
      <c r="BM97" s="279"/>
      <c r="BN97" s="289">
        <f>FM97</f>
        <v>1.2156862745098038</v>
      </c>
      <c r="BO97" s="272"/>
      <c r="BP97" s="272"/>
      <c r="BQ97" s="272"/>
      <c r="BR97" s="272"/>
      <c r="BS97" s="273"/>
      <c r="BT97" s="266"/>
      <c r="BU97" s="266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DE97" s="94"/>
      <c r="DF97" s="78"/>
      <c r="DG97" s="78"/>
      <c r="DH97" s="78"/>
      <c r="DI97" s="78"/>
      <c r="DJ97" s="78"/>
      <c r="DK97" s="78"/>
      <c r="DL97" s="79"/>
      <c r="DM97" s="102"/>
      <c r="DN97" s="102"/>
      <c r="DO97" s="108"/>
      <c r="DP97" s="258"/>
      <c r="DQ97" s="258"/>
      <c r="DR97" s="258"/>
      <c r="DS97" s="258"/>
      <c r="DT97" s="109"/>
      <c r="DU97" s="102"/>
      <c r="DV97" s="103"/>
      <c r="DW97" s="376"/>
      <c r="DX97" s="377"/>
      <c r="DY97" s="377"/>
      <c r="DZ97" s="377"/>
      <c r="EA97" s="377"/>
      <c r="EB97" s="377"/>
      <c r="EC97" s="377"/>
      <c r="ED97" s="377"/>
      <c r="EE97" s="377"/>
      <c r="EF97" s="378"/>
      <c r="EG97" s="82"/>
      <c r="EH97" s="80"/>
      <c r="EI97" s="95"/>
      <c r="EJ97" s="258"/>
      <c r="EK97" s="258"/>
      <c r="EL97" s="258"/>
      <c r="EM97" s="258"/>
      <c r="EN97" s="96"/>
      <c r="EO97" s="80"/>
      <c r="EP97" s="81"/>
      <c r="EQ97" s="82"/>
      <c r="ER97" s="80"/>
      <c r="ES97" s="95"/>
      <c r="ET97" s="258"/>
      <c r="EU97" s="258"/>
      <c r="EV97" s="258"/>
      <c r="EW97" s="258"/>
      <c r="EX97" s="96"/>
      <c r="EY97" s="80"/>
      <c r="EZ97" s="81"/>
      <c r="FA97" s="271">
        <f>IF(FE93=0,FA93,FA93/FE93)</f>
        <v>2</v>
      </c>
      <c r="FB97" s="284"/>
      <c r="FC97" s="284"/>
      <c r="FD97" s="284"/>
      <c r="FE97" s="284"/>
      <c r="FF97" s="285"/>
      <c r="FG97" s="271" t="str">
        <f>GB90</f>
        <v>MAX</v>
      </c>
      <c r="FH97" s="284"/>
      <c r="FI97" s="284"/>
      <c r="FJ97" s="284"/>
      <c r="FK97" s="284"/>
      <c r="FL97" s="285"/>
      <c r="FM97" s="289">
        <f>FM93/FQ93</f>
        <v>1.2156862745098038</v>
      </c>
      <c r="FN97" s="290"/>
      <c r="FO97" s="290"/>
      <c r="FP97" s="290"/>
      <c r="FQ97" s="290"/>
      <c r="FR97" s="291"/>
      <c r="FS97" s="365"/>
      <c r="FT97" s="365"/>
      <c r="FV97" s="77"/>
      <c r="FW97" s="77"/>
      <c r="FX97" s="366"/>
      <c r="FY97" s="52">
        <f>FM105*10</f>
        <v>9.6491228070175445</v>
      </c>
      <c r="FZ97" s="49">
        <f>RANK(FY97,FY95:FY98)</f>
        <v>3</v>
      </c>
    </row>
    <row r="98" spans="2:183" ht="7.35" customHeight="1">
      <c r="B98" s="98"/>
      <c r="C98" s="99"/>
      <c r="D98" s="99"/>
      <c r="E98" s="99"/>
      <c r="F98" s="99"/>
      <c r="G98" s="99"/>
      <c r="H98" s="99"/>
      <c r="I98" s="10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09"/>
      <c r="U98" s="379"/>
      <c r="V98" s="380"/>
      <c r="W98" s="380"/>
      <c r="X98" s="380"/>
      <c r="Y98" s="380"/>
      <c r="Z98" s="380"/>
      <c r="AA98" s="380"/>
      <c r="AB98" s="380"/>
      <c r="AC98" s="380"/>
      <c r="AD98" s="380"/>
      <c r="AE98" s="381"/>
      <c r="AF98" s="95"/>
      <c r="AG98" s="101"/>
      <c r="AH98" s="101"/>
      <c r="AI98" s="101"/>
      <c r="AJ98" s="101"/>
      <c r="AK98" s="101"/>
      <c r="AL98" s="101"/>
      <c r="AM98" s="101"/>
      <c r="AN98" s="101"/>
      <c r="AO98" s="101"/>
      <c r="AP98" s="96"/>
      <c r="AQ98" s="124"/>
      <c r="AR98" s="126"/>
      <c r="AS98" s="126"/>
      <c r="AT98" s="126"/>
      <c r="AU98" s="126"/>
      <c r="AV98" s="126"/>
      <c r="AW98" s="126"/>
      <c r="AX98" s="126"/>
      <c r="AY98" s="126"/>
      <c r="AZ98" s="126"/>
      <c r="BA98" s="125"/>
      <c r="BB98" s="274"/>
      <c r="BC98" s="275"/>
      <c r="BD98" s="275"/>
      <c r="BE98" s="275"/>
      <c r="BF98" s="275"/>
      <c r="BG98" s="276"/>
      <c r="BH98" s="280"/>
      <c r="BI98" s="281"/>
      <c r="BJ98" s="281"/>
      <c r="BK98" s="281"/>
      <c r="BL98" s="281"/>
      <c r="BM98" s="282"/>
      <c r="BN98" s="274"/>
      <c r="BO98" s="275"/>
      <c r="BP98" s="275"/>
      <c r="BQ98" s="275"/>
      <c r="BR98" s="275"/>
      <c r="BS98" s="276"/>
      <c r="BT98" s="266"/>
      <c r="BU98" s="266"/>
      <c r="BV98" s="77"/>
      <c r="BW98" s="77"/>
      <c r="BX98" s="77"/>
      <c r="BY98" s="77"/>
      <c r="BZ98" s="77"/>
      <c r="CA98" s="77"/>
      <c r="CB98" s="77"/>
      <c r="CC98" s="77"/>
      <c r="CD98" s="77"/>
      <c r="CE98" s="77"/>
      <c r="DE98" s="98"/>
      <c r="DF98" s="99"/>
      <c r="DG98" s="99"/>
      <c r="DH98" s="99"/>
      <c r="DI98" s="99"/>
      <c r="DJ98" s="99"/>
      <c r="DK98" s="99"/>
      <c r="DL98" s="100"/>
      <c r="DM98" s="110"/>
      <c r="DN98" s="110"/>
      <c r="DO98" s="110"/>
      <c r="DP98" s="110"/>
      <c r="DQ98" s="110"/>
      <c r="DR98" s="110"/>
      <c r="DS98" s="110"/>
      <c r="DT98" s="110"/>
      <c r="DU98" s="110"/>
      <c r="DV98" s="109"/>
      <c r="DW98" s="379"/>
      <c r="DX98" s="380"/>
      <c r="DY98" s="380"/>
      <c r="DZ98" s="380"/>
      <c r="EA98" s="380"/>
      <c r="EB98" s="380"/>
      <c r="EC98" s="380"/>
      <c r="ED98" s="380"/>
      <c r="EE98" s="380"/>
      <c r="EF98" s="381"/>
      <c r="EG98" s="95"/>
      <c r="EH98" s="101"/>
      <c r="EI98" s="101"/>
      <c r="EJ98" s="101"/>
      <c r="EK98" s="101"/>
      <c r="EL98" s="101"/>
      <c r="EM98" s="101"/>
      <c r="EN98" s="101"/>
      <c r="EO98" s="101"/>
      <c r="EP98" s="96"/>
      <c r="EQ98" s="95"/>
      <c r="ER98" s="101"/>
      <c r="ES98" s="101"/>
      <c r="ET98" s="101"/>
      <c r="EU98" s="101"/>
      <c r="EV98" s="101"/>
      <c r="EW98" s="101"/>
      <c r="EX98" s="101"/>
      <c r="EY98" s="101"/>
      <c r="EZ98" s="96"/>
      <c r="FA98" s="286"/>
      <c r="FB98" s="287"/>
      <c r="FC98" s="287"/>
      <c r="FD98" s="287"/>
      <c r="FE98" s="287"/>
      <c r="FF98" s="288"/>
      <c r="FG98" s="286"/>
      <c r="FH98" s="287"/>
      <c r="FI98" s="287"/>
      <c r="FJ98" s="287"/>
      <c r="FK98" s="287"/>
      <c r="FL98" s="288"/>
      <c r="FM98" s="292"/>
      <c r="FN98" s="293"/>
      <c r="FO98" s="293"/>
      <c r="FP98" s="293"/>
      <c r="FQ98" s="293"/>
      <c r="FR98" s="294"/>
      <c r="FS98" s="365"/>
      <c r="FT98" s="365"/>
      <c r="FV98" s="77"/>
      <c r="FW98" s="77"/>
      <c r="FX98" s="366"/>
      <c r="FY98" s="52">
        <f>FM113*10</f>
        <v>7.258064516129032</v>
      </c>
      <c r="FZ98" s="49">
        <f>RANK(FY98,FY95:FY98)</f>
        <v>4</v>
      </c>
    </row>
    <row r="99" spans="2:183" ht="7.35" customHeight="1">
      <c r="B99" s="331">
        <v>11</v>
      </c>
      <c r="C99" s="332"/>
      <c r="D99" s="75"/>
      <c r="E99" s="75"/>
      <c r="F99" s="75"/>
      <c r="G99" s="75"/>
      <c r="H99" s="75"/>
      <c r="I99" s="76"/>
      <c r="J99" s="118"/>
      <c r="K99" s="118"/>
      <c r="L99" s="118"/>
      <c r="M99" s="118"/>
      <c r="N99" s="118"/>
      <c r="O99" s="118"/>
      <c r="P99" s="118"/>
      <c r="Q99" s="118"/>
      <c r="R99" s="118"/>
      <c r="S99" s="118"/>
      <c r="T99" s="119"/>
      <c r="U99" s="105"/>
      <c r="V99" s="111"/>
      <c r="W99" s="111"/>
      <c r="X99" s="111"/>
      <c r="Y99" s="111"/>
      <c r="Z99" s="111"/>
      <c r="AA99" s="111"/>
      <c r="AB99" s="111"/>
      <c r="AC99" s="111"/>
      <c r="AD99" s="111"/>
      <c r="AE99" s="106"/>
      <c r="AF99" s="373"/>
      <c r="AG99" s="374"/>
      <c r="AH99" s="374"/>
      <c r="AI99" s="374"/>
      <c r="AJ99" s="374"/>
      <c r="AK99" s="374"/>
      <c r="AL99" s="374"/>
      <c r="AM99" s="374"/>
      <c r="AN99" s="374"/>
      <c r="AO99" s="374"/>
      <c r="AP99" s="375"/>
      <c r="AQ99" s="89"/>
      <c r="AR99" s="104"/>
      <c r="AS99" s="104"/>
      <c r="AT99" s="104"/>
      <c r="AU99" s="104"/>
      <c r="AV99" s="104"/>
      <c r="AW99" s="104"/>
      <c r="AX99" s="104"/>
      <c r="AY99" s="104"/>
      <c r="AZ99" s="382" t="s">
        <v>156</v>
      </c>
      <c r="BA99" s="383"/>
      <c r="BB99" s="386"/>
      <c r="BC99" s="387"/>
      <c r="BD99" s="387"/>
      <c r="BE99" s="387"/>
      <c r="BF99" s="387"/>
      <c r="BG99" s="388"/>
      <c r="BH99" s="386"/>
      <c r="BI99" s="387"/>
      <c r="BJ99" s="387"/>
      <c r="BK99" s="387"/>
      <c r="BL99" s="387"/>
      <c r="BM99" s="388"/>
      <c r="BN99" s="386"/>
      <c r="BO99" s="387"/>
      <c r="BP99" s="387"/>
      <c r="BQ99" s="387"/>
      <c r="BR99" s="387"/>
      <c r="BS99" s="388"/>
      <c r="BT99" s="266">
        <f>FZ103</f>
        <v>3</v>
      </c>
      <c r="BU99" s="266"/>
      <c r="BV99" s="77"/>
      <c r="BW99" s="77"/>
      <c r="BX99" s="77"/>
      <c r="BY99" s="77"/>
      <c r="BZ99" s="77"/>
      <c r="CA99" s="77"/>
      <c r="CB99" s="77"/>
      <c r="CC99" s="77"/>
      <c r="CD99" s="77"/>
      <c r="CE99" s="77"/>
      <c r="DE99" s="360">
        <v>3</v>
      </c>
      <c r="DF99" s="361"/>
      <c r="DG99" s="75"/>
      <c r="DH99" s="75"/>
      <c r="DI99" s="75"/>
      <c r="DJ99" s="75"/>
      <c r="DK99" s="75"/>
      <c r="DL99" s="76"/>
      <c r="DM99" s="111"/>
      <c r="DN99" s="111"/>
      <c r="DO99" s="111"/>
      <c r="DP99" s="111"/>
      <c r="DQ99" s="111"/>
      <c r="DR99" s="111"/>
      <c r="DS99" s="111"/>
      <c r="DT99" s="111"/>
      <c r="DU99" s="111"/>
      <c r="DV99" s="106"/>
      <c r="DW99" s="105"/>
      <c r="DX99" s="111"/>
      <c r="DY99" s="111"/>
      <c r="DZ99" s="111"/>
      <c r="EA99" s="111"/>
      <c r="EB99" s="111"/>
      <c r="EC99" s="111"/>
      <c r="ED99" s="111"/>
      <c r="EE99" s="111"/>
      <c r="EF99" s="106"/>
      <c r="EG99" s="373"/>
      <c r="EH99" s="374"/>
      <c r="EI99" s="374"/>
      <c r="EJ99" s="374"/>
      <c r="EK99" s="374"/>
      <c r="EL99" s="374"/>
      <c r="EM99" s="374"/>
      <c r="EN99" s="374"/>
      <c r="EO99" s="374"/>
      <c r="EP99" s="375"/>
      <c r="EQ99" s="89"/>
      <c r="ER99" s="104"/>
      <c r="ES99" s="104"/>
      <c r="ET99" s="104"/>
      <c r="EU99" s="104"/>
      <c r="EV99" s="104"/>
      <c r="EW99" s="104"/>
      <c r="EX99" s="104"/>
      <c r="EY99" s="104"/>
      <c r="EZ99" s="90"/>
      <c r="FA99" s="45">
        <f>COUNTIF(DM101,"=2")</f>
        <v>0</v>
      </c>
      <c r="FB99" s="46">
        <f>COUNTIF(DW101,"=2")</f>
        <v>0</v>
      </c>
      <c r="FC99" s="46">
        <f>COUNTIF(EQ101,"=2")</f>
        <v>1</v>
      </c>
      <c r="FD99" s="83"/>
      <c r="FE99" s="83"/>
      <c r="FF99" s="84"/>
      <c r="FG99" s="85"/>
      <c r="FH99" s="83"/>
      <c r="FI99" s="83"/>
      <c r="FJ99" s="83"/>
      <c r="FK99" s="83"/>
      <c r="FL99" s="84"/>
      <c r="FM99" s="47">
        <f>SUM(M100:N105)</f>
        <v>0</v>
      </c>
      <c r="FN99" s="47">
        <f>SUM(X100:Y105)</f>
        <v>23</v>
      </c>
      <c r="FO99" s="47">
        <f>SUM(AT100:AU105)</f>
        <v>32</v>
      </c>
      <c r="FP99" s="77"/>
      <c r="FQ99" s="77"/>
      <c r="FR99" s="77"/>
      <c r="FS99" s="365"/>
      <c r="FT99" s="365"/>
      <c r="FV99" s="77"/>
      <c r="FW99" s="77"/>
      <c r="FX99" s="77"/>
    </row>
    <row r="100" spans="2:183" ht="7.35" customHeight="1">
      <c r="B100" s="333"/>
      <c r="C100" s="334"/>
      <c r="D100" s="78"/>
      <c r="E100" s="78"/>
      <c r="F100" s="78"/>
      <c r="G100" s="78"/>
      <c r="H100" s="78"/>
      <c r="I100" s="79"/>
      <c r="J100" s="120"/>
      <c r="K100" s="120"/>
      <c r="L100" s="121"/>
      <c r="M100" s="399">
        <f>AL84</f>
        <v>0</v>
      </c>
      <c r="N100" s="399"/>
      <c r="O100" s="179"/>
      <c r="P100" s="399">
        <f>AI84</f>
        <v>0</v>
      </c>
      <c r="Q100" s="399"/>
      <c r="R100" s="119"/>
      <c r="S100" s="120"/>
      <c r="T100" s="122"/>
      <c r="U100" s="107"/>
      <c r="V100" s="102"/>
      <c r="W100" s="105"/>
      <c r="X100" s="258">
        <f>AL92</f>
        <v>12</v>
      </c>
      <c r="Y100" s="258"/>
      <c r="Z100" s="392" t="s">
        <v>24</v>
      </c>
      <c r="AA100" s="258">
        <f>AI92</f>
        <v>15</v>
      </c>
      <c r="AB100" s="258"/>
      <c r="AC100" s="106"/>
      <c r="AD100" s="102"/>
      <c r="AE100" s="103"/>
      <c r="AF100" s="376"/>
      <c r="AG100" s="377"/>
      <c r="AH100" s="377"/>
      <c r="AI100" s="377"/>
      <c r="AJ100" s="377"/>
      <c r="AK100" s="377"/>
      <c r="AL100" s="377"/>
      <c r="AM100" s="377"/>
      <c r="AN100" s="377"/>
      <c r="AO100" s="377"/>
      <c r="AP100" s="378"/>
      <c r="AQ100" s="82"/>
      <c r="AR100" s="80"/>
      <c r="AS100" s="89"/>
      <c r="AT100" s="251">
        <v>17</v>
      </c>
      <c r="AU100" s="251"/>
      <c r="AV100" s="392" t="s">
        <v>24</v>
      </c>
      <c r="AW100" s="251">
        <v>16</v>
      </c>
      <c r="AX100" s="251"/>
      <c r="AY100" s="90"/>
      <c r="AZ100" s="384"/>
      <c r="BA100" s="385"/>
      <c r="BB100" s="367"/>
      <c r="BC100" s="368"/>
      <c r="BD100" s="368"/>
      <c r="BE100" s="368"/>
      <c r="BF100" s="368"/>
      <c r="BG100" s="369"/>
      <c r="BH100" s="367"/>
      <c r="BI100" s="368"/>
      <c r="BJ100" s="368"/>
      <c r="BK100" s="368"/>
      <c r="BL100" s="368"/>
      <c r="BM100" s="369"/>
      <c r="BN100" s="367"/>
      <c r="BO100" s="389"/>
      <c r="BP100" s="389"/>
      <c r="BQ100" s="389"/>
      <c r="BR100" s="389"/>
      <c r="BS100" s="369"/>
      <c r="BT100" s="266"/>
      <c r="BU100" s="266"/>
      <c r="BV100" s="77"/>
      <c r="BW100" s="77"/>
      <c r="BX100" s="77"/>
      <c r="BY100" s="77"/>
      <c r="BZ100" s="77"/>
      <c r="CA100" s="77"/>
      <c r="CB100" s="77"/>
      <c r="CC100" s="77"/>
      <c r="CD100" s="77"/>
      <c r="CE100" s="77"/>
      <c r="DE100" s="362"/>
      <c r="DF100" s="363"/>
      <c r="DG100" s="78"/>
      <c r="DH100" s="78"/>
      <c r="DI100" s="78"/>
      <c r="DJ100" s="78"/>
      <c r="DK100" s="78"/>
      <c r="DL100" s="79"/>
      <c r="DM100" s="102"/>
      <c r="DN100" s="102"/>
      <c r="DO100" s="105"/>
      <c r="DP100" s="258" t="b">
        <f>IF(M100&gt;P100,"1",IF(M100&lt;P100,"0"))</f>
        <v>0</v>
      </c>
      <c r="DQ100" s="258"/>
      <c r="DR100" s="258" t="b">
        <f>IF(M100&lt;P100,"1",IF(M100&gt;P100,"0"))</f>
        <v>0</v>
      </c>
      <c r="DS100" s="258"/>
      <c r="DT100" s="106"/>
      <c r="DU100" s="102"/>
      <c r="DV100" s="103"/>
      <c r="DW100" s="107"/>
      <c r="DX100" s="102"/>
      <c r="DY100" s="105"/>
      <c r="DZ100" s="258" t="str">
        <f>IF(X100&gt;AA100,"1",IF(X100&lt;AA100,"0"))</f>
        <v>0</v>
      </c>
      <c r="EA100" s="258"/>
      <c r="EB100" s="258" t="str">
        <f>IF(X100&lt;AA100,"1",IF(X100&gt;AA100,"0"))</f>
        <v>1</v>
      </c>
      <c r="EC100" s="258"/>
      <c r="ED100" s="106"/>
      <c r="EE100" s="102"/>
      <c r="EF100" s="103"/>
      <c r="EG100" s="376"/>
      <c r="EH100" s="377"/>
      <c r="EI100" s="377"/>
      <c r="EJ100" s="377"/>
      <c r="EK100" s="377"/>
      <c r="EL100" s="377"/>
      <c r="EM100" s="377"/>
      <c r="EN100" s="377"/>
      <c r="EO100" s="377"/>
      <c r="EP100" s="378"/>
      <c r="EQ100" s="82"/>
      <c r="ER100" s="80"/>
      <c r="ES100" s="89"/>
      <c r="ET100" s="258" t="str">
        <f>IF(AT100&gt;AW100,"1",IF(AT100&lt;AW100,"0"))</f>
        <v>1</v>
      </c>
      <c r="EU100" s="258"/>
      <c r="EV100" s="258" t="str">
        <f>IF(AT100&lt;AW100,"1",IF(AT100&gt;AW100,"0"))</f>
        <v>0</v>
      </c>
      <c r="EW100" s="258"/>
      <c r="EX100" s="90"/>
      <c r="EY100" s="80"/>
      <c r="EZ100" s="81"/>
      <c r="FA100" s="91"/>
      <c r="FB100" s="92"/>
      <c r="FC100" s="92"/>
      <c r="FD100" s="50">
        <f>COUNTIF(DU101,"=2")</f>
        <v>0</v>
      </c>
      <c r="FE100" s="50">
        <f>COUNTIF(EE101,"=2")</f>
        <v>1</v>
      </c>
      <c r="FF100" s="51">
        <f>COUNTIF(EY101,"=2")</f>
        <v>0</v>
      </c>
      <c r="FG100" s="91"/>
      <c r="FH100" s="92"/>
      <c r="FI100" s="92"/>
      <c r="FJ100" s="92"/>
      <c r="FK100" s="92"/>
      <c r="FL100" s="93"/>
      <c r="FM100" s="77"/>
      <c r="FN100" s="77"/>
      <c r="FO100" s="77"/>
      <c r="FP100" s="47">
        <f>SUM(P100:Q105)</f>
        <v>0</v>
      </c>
      <c r="FQ100" s="47">
        <f>SUM(AA100:AB105)</f>
        <v>30</v>
      </c>
      <c r="FR100" s="47">
        <f>SUM(AW100:AX105)</f>
        <v>27</v>
      </c>
      <c r="FS100" s="365"/>
      <c r="FT100" s="365"/>
      <c r="FV100" s="77"/>
      <c r="FW100" s="77"/>
      <c r="FX100" s="77"/>
    </row>
    <row r="101" spans="2:183" ht="7.35" customHeight="1">
      <c r="B101" s="333" t="s">
        <v>120</v>
      </c>
      <c r="C101" s="334"/>
      <c r="D101" s="334"/>
      <c r="E101" s="334"/>
      <c r="F101" s="334"/>
      <c r="G101" s="334"/>
      <c r="H101" s="334"/>
      <c r="I101" s="335"/>
      <c r="J101" s="399">
        <f>DM101</f>
        <v>0</v>
      </c>
      <c r="K101" s="395"/>
      <c r="L101" s="123"/>
      <c r="M101" s="399"/>
      <c r="N101" s="399"/>
      <c r="O101" s="179"/>
      <c r="P101" s="399"/>
      <c r="Q101" s="399"/>
      <c r="R101" s="122"/>
      <c r="S101" s="394">
        <f>DU101</f>
        <v>0</v>
      </c>
      <c r="T101" s="395"/>
      <c r="U101" s="252">
        <f>DW101</f>
        <v>0</v>
      </c>
      <c r="V101" s="253"/>
      <c r="W101" s="107"/>
      <c r="X101" s="258"/>
      <c r="Y101" s="258"/>
      <c r="Z101" s="392"/>
      <c r="AA101" s="258"/>
      <c r="AB101" s="258"/>
      <c r="AC101" s="103"/>
      <c r="AD101" s="252">
        <f>EE101</f>
        <v>2</v>
      </c>
      <c r="AE101" s="253"/>
      <c r="AF101" s="376"/>
      <c r="AG101" s="377"/>
      <c r="AH101" s="377"/>
      <c r="AI101" s="377"/>
      <c r="AJ101" s="377"/>
      <c r="AK101" s="377"/>
      <c r="AL101" s="377"/>
      <c r="AM101" s="377"/>
      <c r="AN101" s="377"/>
      <c r="AO101" s="377"/>
      <c r="AP101" s="378"/>
      <c r="AQ101" s="252">
        <f>EQ101</f>
        <v>2</v>
      </c>
      <c r="AR101" s="253"/>
      <c r="AS101" s="82"/>
      <c r="AT101" s="251"/>
      <c r="AU101" s="251"/>
      <c r="AV101" s="392"/>
      <c r="AW101" s="251"/>
      <c r="AX101" s="251"/>
      <c r="AY101" s="81"/>
      <c r="AZ101" s="252">
        <f>EY101</f>
        <v>0</v>
      </c>
      <c r="BA101" s="253"/>
      <c r="BB101" s="298">
        <f>FA101</f>
        <v>1</v>
      </c>
      <c r="BC101" s="295"/>
      <c r="BD101" s="393"/>
      <c r="BE101" s="393"/>
      <c r="BF101" s="295">
        <f>FE101</f>
        <v>1</v>
      </c>
      <c r="BG101" s="296"/>
      <c r="BH101" s="298">
        <f>FG101</f>
        <v>2</v>
      </c>
      <c r="BI101" s="295"/>
      <c r="BJ101" s="393"/>
      <c r="BK101" s="393"/>
      <c r="BL101" s="295">
        <f>FK101</f>
        <v>2</v>
      </c>
      <c r="BM101" s="296"/>
      <c r="BN101" s="297">
        <f>FM101</f>
        <v>55</v>
      </c>
      <c r="BO101" s="255"/>
      <c r="BP101" s="393"/>
      <c r="BQ101" s="393"/>
      <c r="BR101" s="255">
        <f>FQ101</f>
        <v>57</v>
      </c>
      <c r="BS101" s="256"/>
      <c r="BT101" s="266"/>
      <c r="BU101" s="266"/>
      <c r="BV101" s="77"/>
      <c r="BW101" s="77"/>
      <c r="BX101" s="77"/>
      <c r="BY101" s="77"/>
      <c r="BZ101" s="77"/>
      <c r="CA101" s="77"/>
      <c r="CB101" s="77"/>
      <c r="CC101" s="77"/>
      <c r="CD101" s="77"/>
      <c r="CE101" s="77"/>
      <c r="DE101" s="301" t="str">
        <f>B101</f>
        <v>大五露ヤング</v>
      </c>
      <c r="DF101" s="302"/>
      <c r="DG101" s="302"/>
      <c r="DH101" s="302"/>
      <c r="DI101" s="302"/>
      <c r="DJ101" s="302"/>
      <c r="DK101" s="302"/>
      <c r="DL101" s="303"/>
      <c r="DM101" s="258">
        <f>DP100+DP102+DP104</f>
        <v>0</v>
      </c>
      <c r="DN101" s="253"/>
      <c r="DO101" s="107"/>
      <c r="DP101" s="258"/>
      <c r="DQ101" s="258"/>
      <c r="DR101" s="258"/>
      <c r="DS101" s="258"/>
      <c r="DT101" s="103"/>
      <c r="DU101" s="252">
        <f>DR100+DR102+DR104</f>
        <v>0</v>
      </c>
      <c r="DV101" s="253"/>
      <c r="DW101" s="252">
        <f>DZ100+DZ102+DZ104</f>
        <v>0</v>
      </c>
      <c r="DX101" s="253"/>
      <c r="DY101" s="107"/>
      <c r="DZ101" s="258"/>
      <c r="EA101" s="258"/>
      <c r="EB101" s="258"/>
      <c r="EC101" s="258"/>
      <c r="ED101" s="103"/>
      <c r="EE101" s="252">
        <f>EB100+EB102+EB104</f>
        <v>2</v>
      </c>
      <c r="EF101" s="253"/>
      <c r="EG101" s="376"/>
      <c r="EH101" s="377"/>
      <c r="EI101" s="377"/>
      <c r="EJ101" s="377"/>
      <c r="EK101" s="377"/>
      <c r="EL101" s="377"/>
      <c r="EM101" s="377"/>
      <c r="EN101" s="377"/>
      <c r="EO101" s="377"/>
      <c r="EP101" s="378"/>
      <c r="EQ101" s="252">
        <f>ET100+ET102+ET104</f>
        <v>2</v>
      </c>
      <c r="ER101" s="253"/>
      <c r="ES101" s="82"/>
      <c r="ET101" s="258"/>
      <c r="EU101" s="258"/>
      <c r="EV101" s="258"/>
      <c r="EW101" s="258"/>
      <c r="EX101" s="81"/>
      <c r="EY101" s="252">
        <f>EV100+EV102+EV104</f>
        <v>0</v>
      </c>
      <c r="EZ101" s="253"/>
      <c r="FA101" s="298">
        <f>SUM(FA99:FC99)</f>
        <v>1</v>
      </c>
      <c r="FB101" s="295"/>
      <c r="FC101" s="393"/>
      <c r="FD101" s="393"/>
      <c r="FE101" s="295">
        <f>SUM(FD100:FF100)</f>
        <v>1</v>
      </c>
      <c r="FF101" s="296"/>
      <c r="FG101" s="298">
        <f>SUM(DM101,DW101,EQ101)</f>
        <v>2</v>
      </c>
      <c r="FH101" s="295"/>
      <c r="FI101" s="393"/>
      <c r="FJ101" s="393"/>
      <c r="FK101" s="295">
        <f>SUM(DU101,EE101,EY101)</f>
        <v>2</v>
      </c>
      <c r="FL101" s="296"/>
      <c r="FM101" s="297">
        <f>SUM(FM99:FO99)</f>
        <v>55</v>
      </c>
      <c r="FN101" s="255"/>
      <c r="FO101" s="393"/>
      <c r="FP101" s="393"/>
      <c r="FQ101" s="255">
        <f>SUM(FP100:FR100)</f>
        <v>57</v>
      </c>
      <c r="FR101" s="256"/>
      <c r="FS101" s="365"/>
      <c r="FT101" s="365"/>
      <c r="FV101" s="77"/>
      <c r="FW101" s="77"/>
      <c r="FX101" s="366" t="s">
        <v>4</v>
      </c>
      <c r="FY101" s="48">
        <f>SUM(FY83,FY89,FY95)</f>
        <v>1011.6</v>
      </c>
      <c r="FZ101" s="53">
        <f>RANK(FY101,FY101:FY104)</f>
        <v>2</v>
      </c>
      <c r="GA101" s="53" t="str">
        <f>DE85</f>
        <v>フルールＡ</v>
      </c>
    </row>
    <row r="102" spans="2:183" ht="7.35" customHeight="1">
      <c r="B102" s="333"/>
      <c r="C102" s="334"/>
      <c r="D102" s="334"/>
      <c r="E102" s="334"/>
      <c r="F102" s="334"/>
      <c r="G102" s="334"/>
      <c r="H102" s="334"/>
      <c r="I102" s="335"/>
      <c r="J102" s="399"/>
      <c r="K102" s="395"/>
      <c r="L102" s="123"/>
      <c r="M102" s="399">
        <f>AL86</f>
        <v>0</v>
      </c>
      <c r="N102" s="399"/>
      <c r="O102" s="179"/>
      <c r="P102" s="399">
        <f>AI86</f>
        <v>0</v>
      </c>
      <c r="Q102" s="399"/>
      <c r="R102" s="122"/>
      <c r="S102" s="394"/>
      <c r="T102" s="395"/>
      <c r="U102" s="252"/>
      <c r="V102" s="253"/>
      <c r="W102" s="107"/>
      <c r="X102" s="258">
        <f>AL94</f>
        <v>11</v>
      </c>
      <c r="Y102" s="258"/>
      <c r="Z102" s="392" t="s">
        <v>24</v>
      </c>
      <c r="AA102" s="258">
        <f>AI94</f>
        <v>15</v>
      </c>
      <c r="AB102" s="258"/>
      <c r="AC102" s="103"/>
      <c r="AD102" s="252"/>
      <c r="AE102" s="253"/>
      <c r="AF102" s="376"/>
      <c r="AG102" s="377"/>
      <c r="AH102" s="377"/>
      <c r="AI102" s="377"/>
      <c r="AJ102" s="377"/>
      <c r="AK102" s="377"/>
      <c r="AL102" s="377"/>
      <c r="AM102" s="377"/>
      <c r="AN102" s="377"/>
      <c r="AO102" s="377"/>
      <c r="AP102" s="378"/>
      <c r="AQ102" s="252"/>
      <c r="AR102" s="253"/>
      <c r="AS102" s="82"/>
      <c r="AT102" s="251">
        <v>15</v>
      </c>
      <c r="AU102" s="251"/>
      <c r="AV102" s="392" t="s">
        <v>24</v>
      </c>
      <c r="AW102" s="251">
        <v>11</v>
      </c>
      <c r="AX102" s="251"/>
      <c r="AY102" s="81"/>
      <c r="AZ102" s="252"/>
      <c r="BA102" s="253"/>
      <c r="BB102" s="298"/>
      <c r="BC102" s="295"/>
      <c r="BD102" s="393"/>
      <c r="BE102" s="393"/>
      <c r="BF102" s="295"/>
      <c r="BG102" s="296"/>
      <c r="BH102" s="298"/>
      <c r="BI102" s="295"/>
      <c r="BJ102" s="393"/>
      <c r="BK102" s="393"/>
      <c r="BL102" s="295"/>
      <c r="BM102" s="296"/>
      <c r="BN102" s="297"/>
      <c r="BO102" s="255"/>
      <c r="BP102" s="393"/>
      <c r="BQ102" s="393"/>
      <c r="BR102" s="255"/>
      <c r="BS102" s="256"/>
      <c r="BT102" s="266"/>
      <c r="BU102" s="266"/>
      <c r="BV102" s="77"/>
      <c r="BW102" s="77"/>
      <c r="BX102" s="77"/>
      <c r="BY102" s="77"/>
      <c r="BZ102" s="77"/>
      <c r="CA102" s="77"/>
      <c r="CB102" s="77"/>
      <c r="CC102" s="77"/>
      <c r="CD102" s="77"/>
      <c r="CE102" s="77"/>
      <c r="DE102" s="301"/>
      <c r="DF102" s="302"/>
      <c r="DG102" s="302"/>
      <c r="DH102" s="302"/>
      <c r="DI102" s="302"/>
      <c r="DJ102" s="302"/>
      <c r="DK102" s="302"/>
      <c r="DL102" s="303"/>
      <c r="DM102" s="258"/>
      <c r="DN102" s="253"/>
      <c r="DO102" s="107"/>
      <c r="DP102" s="258" t="b">
        <f>IF(M102&gt;P102,"1",IF(M102&lt;P102,"0"))</f>
        <v>0</v>
      </c>
      <c r="DQ102" s="258"/>
      <c r="DR102" s="258" t="b">
        <f>IF(M102&lt;P102,"1",IF(M102&gt;P102,"0"))</f>
        <v>0</v>
      </c>
      <c r="DS102" s="258"/>
      <c r="DT102" s="103"/>
      <c r="DU102" s="252"/>
      <c r="DV102" s="253"/>
      <c r="DW102" s="252"/>
      <c r="DX102" s="253"/>
      <c r="DY102" s="107"/>
      <c r="DZ102" s="258" t="str">
        <f>IF(X102&gt;AA102,"1",IF(X102&lt;AA102,"0"))</f>
        <v>0</v>
      </c>
      <c r="EA102" s="258"/>
      <c r="EB102" s="258" t="str">
        <f>IF(X102&lt;AA102,"1",IF(X102&gt;AA102,"0"))</f>
        <v>1</v>
      </c>
      <c r="EC102" s="258"/>
      <c r="ED102" s="103"/>
      <c r="EE102" s="252"/>
      <c r="EF102" s="253"/>
      <c r="EG102" s="376"/>
      <c r="EH102" s="377"/>
      <c r="EI102" s="377"/>
      <c r="EJ102" s="377"/>
      <c r="EK102" s="377"/>
      <c r="EL102" s="377"/>
      <c r="EM102" s="377"/>
      <c r="EN102" s="377"/>
      <c r="EO102" s="377"/>
      <c r="EP102" s="378"/>
      <c r="EQ102" s="252"/>
      <c r="ER102" s="253"/>
      <c r="ES102" s="82"/>
      <c r="ET102" s="258" t="str">
        <f>IF(AT102&gt;AW102,"1",IF(AT102&lt;AW102,"0"))</f>
        <v>1</v>
      </c>
      <c r="EU102" s="258"/>
      <c r="EV102" s="258" t="str">
        <f>IF(AT102&lt;AW102,"1",IF(AT102&gt;AW102,"0"))</f>
        <v>0</v>
      </c>
      <c r="EW102" s="258"/>
      <c r="EX102" s="81"/>
      <c r="EY102" s="252"/>
      <c r="EZ102" s="253"/>
      <c r="FA102" s="298"/>
      <c r="FB102" s="295"/>
      <c r="FC102" s="393"/>
      <c r="FD102" s="393"/>
      <c r="FE102" s="295"/>
      <c r="FF102" s="296"/>
      <c r="FG102" s="298"/>
      <c r="FH102" s="295"/>
      <c r="FI102" s="393"/>
      <c r="FJ102" s="393"/>
      <c r="FK102" s="295"/>
      <c r="FL102" s="296"/>
      <c r="FM102" s="297"/>
      <c r="FN102" s="255"/>
      <c r="FO102" s="393"/>
      <c r="FP102" s="393"/>
      <c r="FQ102" s="255"/>
      <c r="FR102" s="256"/>
      <c r="FS102" s="365"/>
      <c r="FT102" s="365"/>
      <c r="FV102" s="77"/>
      <c r="FW102" s="77"/>
      <c r="FX102" s="366"/>
      <c r="FY102" s="48">
        <f>SUM(FY84,FY90,FY96)</f>
        <v>2712.1568627450979</v>
      </c>
      <c r="FZ102" s="53">
        <f>RANK(FY102,FY101:FY104)</f>
        <v>1</v>
      </c>
      <c r="GA102" s="53" t="str">
        <f>DE93</f>
        <v>プレシャスＣ</v>
      </c>
    </row>
    <row r="103" spans="2:183" ht="7.35" customHeight="1">
      <c r="B103" s="333"/>
      <c r="C103" s="334"/>
      <c r="D103" s="334"/>
      <c r="E103" s="334"/>
      <c r="F103" s="334"/>
      <c r="G103" s="334"/>
      <c r="H103" s="334"/>
      <c r="I103" s="335"/>
      <c r="J103" s="399"/>
      <c r="K103" s="395"/>
      <c r="L103" s="123"/>
      <c r="M103" s="399"/>
      <c r="N103" s="399"/>
      <c r="O103" s="179"/>
      <c r="P103" s="399"/>
      <c r="Q103" s="399"/>
      <c r="R103" s="122"/>
      <c r="S103" s="394"/>
      <c r="T103" s="395"/>
      <c r="U103" s="252"/>
      <c r="V103" s="253"/>
      <c r="W103" s="107"/>
      <c r="X103" s="258"/>
      <c r="Y103" s="258"/>
      <c r="Z103" s="392"/>
      <c r="AA103" s="258"/>
      <c r="AB103" s="258"/>
      <c r="AC103" s="103"/>
      <c r="AD103" s="252"/>
      <c r="AE103" s="253"/>
      <c r="AF103" s="376"/>
      <c r="AG103" s="377"/>
      <c r="AH103" s="377"/>
      <c r="AI103" s="377"/>
      <c r="AJ103" s="377"/>
      <c r="AK103" s="377"/>
      <c r="AL103" s="377"/>
      <c r="AM103" s="377"/>
      <c r="AN103" s="377"/>
      <c r="AO103" s="377"/>
      <c r="AP103" s="378"/>
      <c r="AQ103" s="252"/>
      <c r="AR103" s="253"/>
      <c r="AS103" s="82"/>
      <c r="AT103" s="251"/>
      <c r="AU103" s="251"/>
      <c r="AV103" s="392"/>
      <c r="AW103" s="251"/>
      <c r="AX103" s="251"/>
      <c r="AY103" s="81"/>
      <c r="AZ103" s="252"/>
      <c r="BA103" s="253"/>
      <c r="BB103" s="367"/>
      <c r="BC103" s="368"/>
      <c r="BD103" s="368"/>
      <c r="BE103" s="368"/>
      <c r="BF103" s="368"/>
      <c r="BG103" s="369"/>
      <c r="BH103" s="367"/>
      <c r="BI103" s="368"/>
      <c r="BJ103" s="368"/>
      <c r="BK103" s="368"/>
      <c r="BL103" s="368"/>
      <c r="BM103" s="369"/>
      <c r="BN103" s="367"/>
      <c r="BO103" s="389"/>
      <c r="BP103" s="389"/>
      <c r="BQ103" s="389"/>
      <c r="BR103" s="389"/>
      <c r="BS103" s="369"/>
      <c r="BT103" s="266"/>
      <c r="BU103" s="266"/>
      <c r="BV103" s="77"/>
      <c r="BW103" s="77"/>
      <c r="BX103" s="77"/>
      <c r="BY103" s="77"/>
      <c r="BZ103" s="77"/>
      <c r="CA103" s="77"/>
      <c r="CB103" s="77"/>
      <c r="CC103" s="77"/>
      <c r="CD103" s="77"/>
      <c r="CE103" s="77"/>
      <c r="DE103" s="301"/>
      <c r="DF103" s="302"/>
      <c r="DG103" s="302"/>
      <c r="DH103" s="302"/>
      <c r="DI103" s="302"/>
      <c r="DJ103" s="302"/>
      <c r="DK103" s="302"/>
      <c r="DL103" s="303"/>
      <c r="DM103" s="258"/>
      <c r="DN103" s="253"/>
      <c r="DO103" s="107"/>
      <c r="DP103" s="258"/>
      <c r="DQ103" s="258"/>
      <c r="DR103" s="258"/>
      <c r="DS103" s="258"/>
      <c r="DT103" s="103"/>
      <c r="DU103" s="252"/>
      <c r="DV103" s="253"/>
      <c r="DW103" s="252"/>
      <c r="DX103" s="253"/>
      <c r="DY103" s="107"/>
      <c r="DZ103" s="258"/>
      <c r="EA103" s="258"/>
      <c r="EB103" s="258"/>
      <c r="EC103" s="258"/>
      <c r="ED103" s="103"/>
      <c r="EE103" s="252"/>
      <c r="EF103" s="253"/>
      <c r="EG103" s="376"/>
      <c r="EH103" s="377"/>
      <c r="EI103" s="377"/>
      <c r="EJ103" s="377"/>
      <c r="EK103" s="377"/>
      <c r="EL103" s="377"/>
      <c r="EM103" s="377"/>
      <c r="EN103" s="377"/>
      <c r="EO103" s="377"/>
      <c r="EP103" s="378"/>
      <c r="EQ103" s="252"/>
      <c r="ER103" s="253"/>
      <c r="ES103" s="82"/>
      <c r="ET103" s="258"/>
      <c r="EU103" s="258"/>
      <c r="EV103" s="258"/>
      <c r="EW103" s="258"/>
      <c r="EX103" s="81"/>
      <c r="EY103" s="252"/>
      <c r="EZ103" s="253"/>
      <c r="FA103" s="91"/>
      <c r="FB103" s="92"/>
      <c r="FC103" s="92"/>
      <c r="FD103" s="92"/>
      <c r="FE103" s="92"/>
      <c r="FF103" s="93"/>
      <c r="FG103" s="91"/>
      <c r="FH103" s="92"/>
      <c r="FI103" s="92"/>
      <c r="FJ103" s="92"/>
      <c r="FK103" s="92"/>
      <c r="FL103" s="93"/>
      <c r="FM103" s="77"/>
      <c r="FN103" s="77"/>
      <c r="FO103" s="77"/>
      <c r="FP103" s="77"/>
      <c r="FQ103" s="77"/>
      <c r="FR103" s="77"/>
      <c r="FS103" s="365"/>
      <c r="FT103" s="365"/>
      <c r="FV103" s="77"/>
      <c r="FW103" s="77"/>
      <c r="FX103" s="366"/>
      <c r="FY103" s="48">
        <f>SUM(FY85,FY91,FY97)</f>
        <v>1009.6491228070175</v>
      </c>
      <c r="FZ103" s="53">
        <f>RANK(FY103,FY101:FY104)</f>
        <v>3</v>
      </c>
      <c r="GA103" s="53" t="str">
        <f>DE101</f>
        <v>大五露ヤング</v>
      </c>
    </row>
    <row r="104" spans="2:183" ht="7.35" customHeight="1">
      <c r="B104" s="333"/>
      <c r="C104" s="334"/>
      <c r="D104" s="334"/>
      <c r="E104" s="334"/>
      <c r="F104" s="334"/>
      <c r="G104" s="334"/>
      <c r="H104" s="334"/>
      <c r="I104" s="335"/>
      <c r="J104" s="399"/>
      <c r="K104" s="395"/>
      <c r="L104" s="123"/>
      <c r="M104" s="399">
        <f>AL88</f>
        <v>0</v>
      </c>
      <c r="N104" s="399"/>
      <c r="O104" s="179"/>
      <c r="P104" s="399">
        <f>AI88</f>
        <v>0</v>
      </c>
      <c r="Q104" s="399"/>
      <c r="R104" s="122"/>
      <c r="S104" s="394"/>
      <c r="T104" s="395"/>
      <c r="U104" s="252"/>
      <c r="V104" s="253"/>
      <c r="W104" s="107"/>
      <c r="X104" s="258">
        <f>AL96</f>
        <v>0</v>
      </c>
      <c r="Y104" s="258"/>
      <c r="Z104" s="392" t="s">
        <v>24</v>
      </c>
      <c r="AA104" s="258">
        <f>AI96</f>
        <v>0</v>
      </c>
      <c r="AB104" s="258"/>
      <c r="AC104" s="103"/>
      <c r="AD104" s="252"/>
      <c r="AE104" s="253"/>
      <c r="AF104" s="376"/>
      <c r="AG104" s="377"/>
      <c r="AH104" s="377"/>
      <c r="AI104" s="377"/>
      <c r="AJ104" s="377"/>
      <c r="AK104" s="377"/>
      <c r="AL104" s="377"/>
      <c r="AM104" s="377"/>
      <c r="AN104" s="377"/>
      <c r="AO104" s="377"/>
      <c r="AP104" s="378"/>
      <c r="AQ104" s="252"/>
      <c r="AR104" s="253"/>
      <c r="AS104" s="82"/>
      <c r="AT104" s="251"/>
      <c r="AU104" s="251"/>
      <c r="AV104" s="392" t="s">
        <v>24</v>
      </c>
      <c r="AW104" s="251"/>
      <c r="AX104" s="251"/>
      <c r="AY104" s="81"/>
      <c r="AZ104" s="252"/>
      <c r="BA104" s="253"/>
      <c r="BB104" s="396"/>
      <c r="BC104" s="397"/>
      <c r="BD104" s="397"/>
      <c r="BE104" s="397"/>
      <c r="BF104" s="397"/>
      <c r="BG104" s="398"/>
      <c r="BH104" s="396"/>
      <c r="BI104" s="397"/>
      <c r="BJ104" s="397"/>
      <c r="BK104" s="397"/>
      <c r="BL104" s="397"/>
      <c r="BM104" s="398"/>
      <c r="BN104" s="396"/>
      <c r="BO104" s="397"/>
      <c r="BP104" s="397"/>
      <c r="BQ104" s="397"/>
      <c r="BR104" s="397"/>
      <c r="BS104" s="398"/>
      <c r="BT104" s="266"/>
      <c r="BU104" s="266"/>
      <c r="BV104" s="77"/>
      <c r="BW104" s="77"/>
      <c r="BX104" s="77"/>
      <c r="BY104" s="77"/>
      <c r="BZ104" s="77"/>
      <c r="CA104" s="77"/>
      <c r="CB104" s="77"/>
      <c r="CC104" s="77"/>
      <c r="CD104" s="77"/>
      <c r="CE104" s="77"/>
      <c r="DE104" s="301"/>
      <c r="DF104" s="302"/>
      <c r="DG104" s="302"/>
      <c r="DH104" s="302"/>
      <c r="DI104" s="302"/>
      <c r="DJ104" s="302"/>
      <c r="DK104" s="302"/>
      <c r="DL104" s="303"/>
      <c r="DM104" s="258"/>
      <c r="DN104" s="253"/>
      <c r="DO104" s="107"/>
      <c r="DP104" s="258" t="b">
        <f>IF(M104&gt;P104,"1",IF(M104&lt;P104,"0"))</f>
        <v>0</v>
      </c>
      <c r="DQ104" s="258"/>
      <c r="DR104" s="258" t="b">
        <f>IF(M104&lt;P104,"1",IF(M104&gt;P104,"0"))</f>
        <v>0</v>
      </c>
      <c r="DS104" s="258"/>
      <c r="DT104" s="103"/>
      <c r="DU104" s="252"/>
      <c r="DV104" s="253"/>
      <c r="DW104" s="252"/>
      <c r="DX104" s="253"/>
      <c r="DY104" s="107"/>
      <c r="DZ104" s="258" t="b">
        <f>IF(X104&gt;AA104,"1",IF(X104&lt;AA104,"0"))</f>
        <v>0</v>
      </c>
      <c r="EA104" s="258"/>
      <c r="EB104" s="258" t="b">
        <f>IF(X104&lt;AA104,"1",IF(X104&gt;AA104,"0"))</f>
        <v>0</v>
      </c>
      <c r="EC104" s="258"/>
      <c r="ED104" s="103"/>
      <c r="EE104" s="252"/>
      <c r="EF104" s="253"/>
      <c r="EG104" s="376"/>
      <c r="EH104" s="377"/>
      <c r="EI104" s="377"/>
      <c r="EJ104" s="377"/>
      <c r="EK104" s="377"/>
      <c r="EL104" s="377"/>
      <c r="EM104" s="377"/>
      <c r="EN104" s="377"/>
      <c r="EO104" s="377"/>
      <c r="EP104" s="378"/>
      <c r="EQ104" s="252"/>
      <c r="ER104" s="253"/>
      <c r="ES104" s="82"/>
      <c r="ET104" s="258" t="b">
        <f>IF(AT104&gt;AW104,"1",IF(AT104&lt;AW104,"0"))</f>
        <v>0</v>
      </c>
      <c r="EU104" s="258"/>
      <c r="EV104" s="258" t="b">
        <f>IF(AT104&lt;AW104,"1",IF(AT104&gt;AW104,"0"))</f>
        <v>0</v>
      </c>
      <c r="EW104" s="258"/>
      <c r="EX104" s="81"/>
      <c r="EY104" s="252"/>
      <c r="EZ104" s="253"/>
      <c r="FA104" s="91"/>
      <c r="FB104" s="92"/>
      <c r="FC104" s="92"/>
      <c r="FD104" s="92"/>
      <c r="FE104" s="92"/>
      <c r="FF104" s="93"/>
      <c r="FG104" s="91"/>
      <c r="FH104" s="92"/>
      <c r="FI104" s="92"/>
      <c r="FJ104" s="92"/>
      <c r="FK104" s="92"/>
      <c r="FL104" s="93"/>
      <c r="FM104" s="77"/>
      <c r="FN104" s="77"/>
      <c r="FO104" s="77"/>
      <c r="FP104" s="77"/>
      <c r="FQ104" s="77"/>
      <c r="FR104" s="77"/>
      <c r="FS104" s="365"/>
      <c r="FT104" s="365"/>
      <c r="FV104" s="77"/>
      <c r="FW104" s="77"/>
      <c r="FX104" s="366"/>
      <c r="FY104" s="48">
        <f>SUM(FY86,FY92,FY98)</f>
        <v>-392.74193548387098</v>
      </c>
      <c r="FZ104" s="53">
        <f>RANK(FY104,FY101:FY104)</f>
        <v>4</v>
      </c>
      <c r="GA104" s="53" t="str">
        <f>DE109</f>
        <v>スターズ</v>
      </c>
    </row>
    <row r="105" spans="2:183" ht="7.35" customHeight="1">
      <c r="B105" s="94"/>
      <c r="C105" s="78"/>
      <c r="D105" s="78"/>
      <c r="E105" s="78"/>
      <c r="F105" s="78"/>
      <c r="G105" s="78"/>
      <c r="H105" s="78"/>
      <c r="I105" s="79"/>
      <c r="J105" s="120"/>
      <c r="K105" s="120"/>
      <c r="L105" s="124"/>
      <c r="M105" s="399"/>
      <c r="N105" s="399"/>
      <c r="O105" s="179"/>
      <c r="P105" s="399"/>
      <c r="Q105" s="399"/>
      <c r="R105" s="125"/>
      <c r="S105" s="120"/>
      <c r="T105" s="122"/>
      <c r="U105" s="107"/>
      <c r="V105" s="102"/>
      <c r="W105" s="108"/>
      <c r="X105" s="258"/>
      <c r="Y105" s="258"/>
      <c r="Z105" s="392"/>
      <c r="AA105" s="258"/>
      <c r="AB105" s="258"/>
      <c r="AC105" s="109"/>
      <c r="AD105" s="102"/>
      <c r="AE105" s="103"/>
      <c r="AF105" s="376"/>
      <c r="AG105" s="377"/>
      <c r="AH105" s="377"/>
      <c r="AI105" s="377"/>
      <c r="AJ105" s="377"/>
      <c r="AK105" s="377"/>
      <c r="AL105" s="377"/>
      <c r="AM105" s="377"/>
      <c r="AN105" s="377"/>
      <c r="AO105" s="377"/>
      <c r="AP105" s="378"/>
      <c r="AQ105" s="82"/>
      <c r="AR105" s="80"/>
      <c r="AS105" s="95"/>
      <c r="AT105" s="251"/>
      <c r="AU105" s="251"/>
      <c r="AV105" s="392"/>
      <c r="AW105" s="251"/>
      <c r="AX105" s="251"/>
      <c r="AY105" s="96"/>
      <c r="AZ105" s="80"/>
      <c r="BA105" s="81"/>
      <c r="BB105" s="271"/>
      <c r="BC105" s="272"/>
      <c r="BD105" s="272"/>
      <c r="BE105" s="272"/>
      <c r="BF105" s="272"/>
      <c r="BG105" s="273"/>
      <c r="BH105" s="277">
        <f>FG105</f>
        <v>1</v>
      </c>
      <c r="BI105" s="278"/>
      <c r="BJ105" s="278"/>
      <c r="BK105" s="278"/>
      <c r="BL105" s="278"/>
      <c r="BM105" s="279"/>
      <c r="BN105" s="289">
        <f>FM105</f>
        <v>0.96491228070175439</v>
      </c>
      <c r="BO105" s="272"/>
      <c r="BP105" s="272"/>
      <c r="BQ105" s="272"/>
      <c r="BR105" s="272"/>
      <c r="BS105" s="273"/>
      <c r="BT105" s="266"/>
      <c r="BU105" s="266"/>
      <c r="BV105" s="77"/>
      <c r="BW105" s="77"/>
      <c r="BX105" s="77"/>
      <c r="BY105" s="77"/>
      <c r="BZ105" s="77"/>
      <c r="CA105" s="77"/>
      <c r="CB105" s="77"/>
      <c r="CC105" s="77"/>
      <c r="CD105" s="77"/>
      <c r="CE105" s="77"/>
      <c r="DE105" s="94"/>
      <c r="DF105" s="78"/>
      <c r="DG105" s="78"/>
      <c r="DH105" s="78"/>
      <c r="DI105" s="78"/>
      <c r="DJ105" s="78"/>
      <c r="DK105" s="78"/>
      <c r="DL105" s="79"/>
      <c r="DM105" s="102"/>
      <c r="DN105" s="102"/>
      <c r="DO105" s="108"/>
      <c r="DP105" s="258"/>
      <c r="DQ105" s="258"/>
      <c r="DR105" s="258"/>
      <c r="DS105" s="258"/>
      <c r="DT105" s="109"/>
      <c r="DU105" s="102"/>
      <c r="DV105" s="103"/>
      <c r="DW105" s="107"/>
      <c r="DX105" s="102"/>
      <c r="DY105" s="108"/>
      <c r="DZ105" s="258"/>
      <c r="EA105" s="258"/>
      <c r="EB105" s="258"/>
      <c r="EC105" s="258"/>
      <c r="ED105" s="109"/>
      <c r="EE105" s="102"/>
      <c r="EF105" s="103"/>
      <c r="EG105" s="376"/>
      <c r="EH105" s="377"/>
      <c r="EI105" s="377"/>
      <c r="EJ105" s="377"/>
      <c r="EK105" s="377"/>
      <c r="EL105" s="377"/>
      <c r="EM105" s="377"/>
      <c r="EN105" s="377"/>
      <c r="EO105" s="377"/>
      <c r="EP105" s="378"/>
      <c r="EQ105" s="82"/>
      <c r="ER105" s="80"/>
      <c r="ES105" s="95"/>
      <c r="ET105" s="258"/>
      <c r="EU105" s="258"/>
      <c r="EV105" s="258"/>
      <c r="EW105" s="258"/>
      <c r="EX105" s="96"/>
      <c r="EY105" s="80"/>
      <c r="EZ105" s="81"/>
      <c r="FA105" s="271">
        <f>IF(FE101=0,FA101,FA101/FE101)</f>
        <v>1</v>
      </c>
      <c r="FB105" s="284"/>
      <c r="FC105" s="284"/>
      <c r="FD105" s="284"/>
      <c r="FE105" s="284"/>
      <c r="FF105" s="285"/>
      <c r="FG105" s="271">
        <f>GB91</f>
        <v>1</v>
      </c>
      <c r="FH105" s="284"/>
      <c r="FI105" s="284"/>
      <c r="FJ105" s="284"/>
      <c r="FK105" s="284"/>
      <c r="FL105" s="285"/>
      <c r="FM105" s="289">
        <f>FM101/FQ101</f>
        <v>0.96491228070175439</v>
      </c>
      <c r="FN105" s="290"/>
      <c r="FO105" s="290"/>
      <c r="FP105" s="290"/>
      <c r="FQ105" s="290"/>
      <c r="FR105" s="291"/>
      <c r="FS105" s="365"/>
      <c r="FT105" s="365"/>
      <c r="FV105" s="77"/>
      <c r="FW105" s="77"/>
      <c r="FX105" s="77"/>
    </row>
    <row r="106" spans="2:183" ht="7.35" customHeight="1">
      <c r="B106" s="98"/>
      <c r="C106" s="99"/>
      <c r="D106" s="99"/>
      <c r="E106" s="99"/>
      <c r="F106" s="99"/>
      <c r="G106" s="99"/>
      <c r="H106" s="99"/>
      <c r="I106" s="100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5"/>
      <c r="U106" s="108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09"/>
      <c r="AF106" s="379"/>
      <c r="AG106" s="380"/>
      <c r="AH106" s="380"/>
      <c r="AI106" s="380"/>
      <c r="AJ106" s="380"/>
      <c r="AK106" s="380"/>
      <c r="AL106" s="380"/>
      <c r="AM106" s="380"/>
      <c r="AN106" s="380"/>
      <c r="AO106" s="380"/>
      <c r="AP106" s="381"/>
      <c r="AQ106" s="95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96"/>
      <c r="BB106" s="274"/>
      <c r="BC106" s="275"/>
      <c r="BD106" s="275"/>
      <c r="BE106" s="275"/>
      <c r="BF106" s="275"/>
      <c r="BG106" s="276"/>
      <c r="BH106" s="280"/>
      <c r="BI106" s="281"/>
      <c r="BJ106" s="281"/>
      <c r="BK106" s="281"/>
      <c r="BL106" s="281"/>
      <c r="BM106" s="282"/>
      <c r="BN106" s="274"/>
      <c r="BO106" s="275"/>
      <c r="BP106" s="275"/>
      <c r="BQ106" s="275"/>
      <c r="BR106" s="275"/>
      <c r="BS106" s="276"/>
      <c r="BT106" s="266"/>
      <c r="BU106" s="266"/>
      <c r="BV106" s="77"/>
      <c r="BW106" s="77"/>
      <c r="BX106" s="77"/>
      <c r="BY106" s="77"/>
      <c r="BZ106" s="77"/>
      <c r="CA106" s="77"/>
      <c r="CB106" s="77"/>
      <c r="CC106" s="77"/>
      <c r="CD106" s="77"/>
      <c r="CE106" s="77"/>
      <c r="DE106" s="98"/>
      <c r="DF106" s="99"/>
      <c r="DG106" s="99"/>
      <c r="DH106" s="99"/>
      <c r="DI106" s="99"/>
      <c r="DJ106" s="99"/>
      <c r="DK106" s="99"/>
      <c r="DL106" s="100"/>
      <c r="DM106" s="110"/>
      <c r="DN106" s="110"/>
      <c r="DO106" s="110"/>
      <c r="DP106" s="110"/>
      <c r="DQ106" s="110"/>
      <c r="DR106" s="110"/>
      <c r="DS106" s="110"/>
      <c r="DT106" s="110"/>
      <c r="DU106" s="110"/>
      <c r="DV106" s="109"/>
      <c r="DW106" s="108"/>
      <c r="DX106" s="110"/>
      <c r="DY106" s="110"/>
      <c r="DZ106" s="110"/>
      <c r="EA106" s="110"/>
      <c r="EB106" s="110"/>
      <c r="EC106" s="110"/>
      <c r="ED106" s="110"/>
      <c r="EE106" s="110"/>
      <c r="EF106" s="109"/>
      <c r="EG106" s="379"/>
      <c r="EH106" s="380"/>
      <c r="EI106" s="380"/>
      <c r="EJ106" s="380"/>
      <c r="EK106" s="380"/>
      <c r="EL106" s="380"/>
      <c r="EM106" s="380"/>
      <c r="EN106" s="380"/>
      <c r="EO106" s="380"/>
      <c r="EP106" s="381"/>
      <c r="EQ106" s="95"/>
      <c r="ER106" s="101"/>
      <c r="ES106" s="101"/>
      <c r="ET106" s="101"/>
      <c r="EU106" s="101"/>
      <c r="EV106" s="101"/>
      <c r="EW106" s="101"/>
      <c r="EX106" s="101"/>
      <c r="EY106" s="101"/>
      <c r="EZ106" s="96"/>
      <c r="FA106" s="286"/>
      <c r="FB106" s="287"/>
      <c r="FC106" s="287"/>
      <c r="FD106" s="287"/>
      <c r="FE106" s="287"/>
      <c r="FF106" s="288"/>
      <c r="FG106" s="286"/>
      <c r="FH106" s="287"/>
      <c r="FI106" s="287"/>
      <c r="FJ106" s="287"/>
      <c r="FK106" s="287"/>
      <c r="FL106" s="288"/>
      <c r="FM106" s="292"/>
      <c r="FN106" s="293"/>
      <c r="FO106" s="293"/>
      <c r="FP106" s="293"/>
      <c r="FQ106" s="293"/>
      <c r="FR106" s="294"/>
      <c r="FS106" s="365"/>
      <c r="FT106" s="365"/>
      <c r="FV106" s="77"/>
      <c r="FW106" s="77"/>
      <c r="FX106" s="77"/>
    </row>
    <row r="107" spans="2:183" ht="7.35" customHeight="1">
      <c r="B107" s="331">
        <v>12</v>
      </c>
      <c r="C107" s="332"/>
      <c r="D107" s="75"/>
      <c r="E107" s="75"/>
      <c r="F107" s="75"/>
      <c r="G107" s="75"/>
      <c r="H107" s="75"/>
      <c r="I107" s="76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06"/>
      <c r="U107" s="121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9"/>
      <c r="AF107" s="105"/>
      <c r="AG107" s="111"/>
      <c r="AH107" s="111"/>
      <c r="AI107" s="111"/>
      <c r="AJ107" s="111"/>
      <c r="AK107" s="111"/>
      <c r="AL107" s="111"/>
      <c r="AM107" s="111"/>
      <c r="AN107" s="111"/>
      <c r="AO107" s="111"/>
      <c r="AP107" s="106"/>
      <c r="AQ107" s="373"/>
      <c r="AR107" s="374"/>
      <c r="AS107" s="374"/>
      <c r="AT107" s="374"/>
      <c r="AU107" s="374"/>
      <c r="AV107" s="374"/>
      <c r="AW107" s="374"/>
      <c r="AX107" s="374"/>
      <c r="AY107" s="374"/>
      <c r="AZ107" s="374"/>
      <c r="BA107" s="375"/>
      <c r="BB107" s="386"/>
      <c r="BC107" s="387"/>
      <c r="BD107" s="387"/>
      <c r="BE107" s="387"/>
      <c r="BF107" s="387"/>
      <c r="BG107" s="388"/>
      <c r="BH107" s="386"/>
      <c r="BI107" s="387"/>
      <c r="BJ107" s="387"/>
      <c r="BK107" s="387"/>
      <c r="BL107" s="387"/>
      <c r="BM107" s="388"/>
      <c r="BN107" s="386"/>
      <c r="BO107" s="387"/>
      <c r="BP107" s="387"/>
      <c r="BQ107" s="387"/>
      <c r="BR107" s="387"/>
      <c r="BS107" s="388"/>
      <c r="BT107" s="266">
        <f>FZ104</f>
        <v>4</v>
      </c>
      <c r="BU107" s="266"/>
      <c r="BV107" s="77"/>
      <c r="BW107" s="77"/>
      <c r="BX107" s="77"/>
      <c r="BY107" s="77"/>
      <c r="BZ107" s="77"/>
      <c r="CA107" s="77"/>
      <c r="CB107" s="77"/>
      <c r="CC107" s="77"/>
      <c r="CD107" s="77"/>
      <c r="CE107" s="77"/>
      <c r="DE107" s="360">
        <v>4</v>
      </c>
      <c r="DF107" s="361"/>
      <c r="DG107" s="75"/>
      <c r="DH107" s="75"/>
      <c r="DI107" s="75"/>
      <c r="DJ107" s="75"/>
      <c r="DK107" s="75"/>
      <c r="DL107" s="76"/>
      <c r="DM107" s="111"/>
      <c r="DN107" s="111"/>
      <c r="DO107" s="111"/>
      <c r="DP107" s="111"/>
      <c r="DQ107" s="111"/>
      <c r="DR107" s="111"/>
      <c r="DS107" s="111"/>
      <c r="DT107" s="111"/>
      <c r="DU107" s="111"/>
      <c r="DV107" s="106"/>
      <c r="DW107" s="105"/>
      <c r="DX107" s="111"/>
      <c r="DY107" s="111"/>
      <c r="DZ107" s="111"/>
      <c r="EA107" s="111"/>
      <c r="EB107" s="111"/>
      <c r="EC107" s="111"/>
      <c r="ED107" s="111"/>
      <c r="EE107" s="111"/>
      <c r="EF107" s="106"/>
      <c r="EG107" s="105"/>
      <c r="EH107" s="111"/>
      <c r="EI107" s="111"/>
      <c r="EJ107" s="111"/>
      <c r="EK107" s="111"/>
      <c r="EL107" s="111"/>
      <c r="EM107" s="111"/>
      <c r="EN107" s="111"/>
      <c r="EO107" s="111"/>
      <c r="EP107" s="106"/>
      <c r="EQ107" s="373"/>
      <c r="ER107" s="374"/>
      <c r="ES107" s="374"/>
      <c r="ET107" s="374"/>
      <c r="EU107" s="374"/>
      <c r="EV107" s="374"/>
      <c r="EW107" s="374"/>
      <c r="EX107" s="374"/>
      <c r="EY107" s="374"/>
      <c r="EZ107" s="375"/>
      <c r="FA107" s="45">
        <f>COUNTIF(DM109,"=2")</f>
        <v>0</v>
      </c>
      <c r="FB107" s="46">
        <f>COUNTIF(DW109,"=2")</f>
        <v>0</v>
      </c>
      <c r="FC107" s="46">
        <f>COUNTIF(EG109,"=2")</f>
        <v>0</v>
      </c>
      <c r="FD107" s="83"/>
      <c r="FE107" s="83"/>
      <c r="FF107" s="84"/>
      <c r="FG107" s="85"/>
      <c r="FH107" s="83"/>
      <c r="FI107" s="83"/>
      <c r="FJ107" s="83"/>
      <c r="FK107" s="83"/>
      <c r="FL107" s="84"/>
      <c r="FM107" s="47">
        <f>SUM(M108:N113)</f>
        <v>18</v>
      </c>
      <c r="FN107" s="47">
        <f>SUM(X108:Y113)</f>
        <v>0</v>
      </c>
      <c r="FO107" s="47">
        <f>SUM(AI108:AJ113)</f>
        <v>27</v>
      </c>
      <c r="FP107" s="77"/>
      <c r="FQ107" s="77"/>
      <c r="FR107" s="77"/>
      <c r="FS107" s="365"/>
      <c r="FT107" s="365"/>
      <c r="FV107" s="77"/>
      <c r="FW107" s="77"/>
      <c r="FX107" s="77"/>
    </row>
    <row r="108" spans="2:183" ht="7.35" customHeight="1">
      <c r="B108" s="333"/>
      <c r="C108" s="334"/>
      <c r="D108" s="78"/>
      <c r="E108" s="78"/>
      <c r="F108" s="78"/>
      <c r="G108" s="78"/>
      <c r="H108" s="78"/>
      <c r="I108" s="79"/>
      <c r="J108" s="102"/>
      <c r="K108" s="102"/>
      <c r="L108" s="105"/>
      <c r="M108" s="258">
        <f>AW84</f>
        <v>9</v>
      </c>
      <c r="N108" s="258"/>
      <c r="O108" s="392" t="s">
        <v>24</v>
      </c>
      <c r="P108" s="258">
        <f>AT84</f>
        <v>15</v>
      </c>
      <c r="Q108" s="258"/>
      <c r="R108" s="106"/>
      <c r="S108" s="102"/>
      <c r="T108" s="103"/>
      <c r="U108" s="123"/>
      <c r="V108" s="120"/>
      <c r="W108" s="121"/>
      <c r="X108" s="399">
        <f>AW92</f>
        <v>0</v>
      </c>
      <c r="Y108" s="399"/>
      <c r="Z108" s="179"/>
      <c r="AA108" s="399">
        <f>AT92</f>
        <v>0</v>
      </c>
      <c r="AB108" s="399"/>
      <c r="AC108" s="119"/>
      <c r="AD108" s="120"/>
      <c r="AE108" s="122"/>
      <c r="AF108" s="107"/>
      <c r="AG108" s="102"/>
      <c r="AH108" s="105"/>
      <c r="AI108" s="258">
        <f>AW100</f>
        <v>16</v>
      </c>
      <c r="AJ108" s="258"/>
      <c r="AK108" s="392" t="s">
        <v>24</v>
      </c>
      <c r="AL108" s="258">
        <f>AT100</f>
        <v>17</v>
      </c>
      <c r="AM108" s="258"/>
      <c r="AN108" s="106"/>
      <c r="AO108" s="102"/>
      <c r="AP108" s="103"/>
      <c r="AQ108" s="376"/>
      <c r="AR108" s="377"/>
      <c r="AS108" s="377"/>
      <c r="AT108" s="377"/>
      <c r="AU108" s="377"/>
      <c r="AV108" s="377"/>
      <c r="AW108" s="377"/>
      <c r="AX108" s="377"/>
      <c r="AY108" s="377"/>
      <c r="AZ108" s="377"/>
      <c r="BA108" s="378"/>
      <c r="BB108" s="367"/>
      <c r="BC108" s="368"/>
      <c r="BD108" s="368"/>
      <c r="BE108" s="368"/>
      <c r="BF108" s="368"/>
      <c r="BG108" s="369"/>
      <c r="BH108" s="367"/>
      <c r="BI108" s="368"/>
      <c r="BJ108" s="368"/>
      <c r="BK108" s="368"/>
      <c r="BL108" s="368"/>
      <c r="BM108" s="369"/>
      <c r="BN108" s="367"/>
      <c r="BO108" s="389"/>
      <c r="BP108" s="389"/>
      <c r="BQ108" s="389"/>
      <c r="BR108" s="389"/>
      <c r="BS108" s="369"/>
      <c r="BT108" s="266"/>
      <c r="BU108" s="266"/>
      <c r="BV108" s="77"/>
      <c r="BW108" s="77"/>
      <c r="BX108" s="77"/>
      <c r="BY108" s="77"/>
      <c r="BZ108" s="77"/>
      <c r="CA108" s="77"/>
      <c r="CB108" s="77"/>
      <c r="CC108" s="77"/>
      <c r="CD108" s="77"/>
      <c r="CE108" s="77"/>
      <c r="DE108" s="362"/>
      <c r="DF108" s="363"/>
      <c r="DG108" s="78"/>
      <c r="DH108" s="78"/>
      <c r="DI108" s="78"/>
      <c r="DJ108" s="78"/>
      <c r="DK108" s="78"/>
      <c r="DL108" s="79"/>
      <c r="DM108" s="102"/>
      <c r="DN108" s="102"/>
      <c r="DO108" s="105"/>
      <c r="DP108" s="258" t="str">
        <f>IF(M108&gt;P108,"1",IF(M108&lt;P108,"0"))</f>
        <v>0</v>
      </c>
      <c r="DQ108" s="258"/>
      <c r="DR108" s="258" t="str">
        <f>IF(M108&lt;P108,"1",IF(M108&gt;P108,"0"))</f>
        <v>1</v>
      </c>
      <c r="DS108" s="258"/>
      <c r="DT108" s="106"/>
      <c r="DU108" s="102"/>
      <c r="DV108" s="103"/>
      <c r="DW108" s="107"/>
      <c r="DX108" s="102"/>
      <c r="DY108" s="105"/>
      <c r="DZ108" s="258" t="b">
        <f>IF(X108&gt;AA108,"1",IF(X108&lt;AA108,"0"))</f>
        <v>0</v>
      </c>
      <c r="EA108" s="258"/>
      <c r="EB108" s="258" t="b">
        <f>IF(X108&lt;AA108,"1",IF(X108&gt;AA108,"0"))</f>
        <v>0</v>
      </c>
      <c r="EC108" s="258"/>
      <c r="ED108" s="106"/>
      <c r="EE108" s="102"/>
      <c r="EF108" s="103"/>
      <c r="EG108" s="107"/>
      <c r="EH108" s="102"/>
      <c r="EI108" s="105"/>
      <c r="EJ108" s="258" t="str">
        <f>IF(AI108&gt;AL108,"1",IF(AI108&lt;AL108,"0"))</f>
        <v>0</v>
      </c>
      <c r="EK108" s="258"/>
      <c r="EL108" s="258" t="str">
        <f>IF(AI108&lt;AL108,"1",IF(AI108&gt;AL108,"0"))</f>
        <v>1</v>
      </c>
      <c r="EM108" s="258"/>
      <c r="EN108" s="106"/>
      <c r="EO108" s="102"/>
      <c r="EP108" s="103"/>
      <c r="EQ108" s="376"/>
      <c r="ER108" s="377"/>
      <c r="ES108" s="377"/>
      <c r="ET108" s="377"/>
      <c r="EU108" s="377"/>
      <c r="EV108" s="377"/>
      <c r="EW108" s="377"/>
      <c r="EX108" s="377"/>
      <c r="EY108" s="377"/>
      <c r="EZ108" s="378"/>
      <c r="FA108" s="91"/>
      <c r="FB108" s="92"/>
      <c r="FC108" s="92"/>
      <c r="FD108" s="50">
        <f>COUNTIF(DU109,"=2")</f>
        <v>1</v>
      </c>
      <c r="FE108" s="50">
        <f>COUNTIF(EE109,"=2")</f>
        <v>0</v>
      </c>
      <c r="FF108" s="51">
        <f>COUNTIF(EO109,"=2")</f>
        <v>1</v>
      </c>
      <c r="FG108" s="91"/>
      <c r="FH108" s="92"/>
      <c r="FI108" s="92"/>
      <c r="FJ108" s="92"/>
      <c r="FK108" s="92"/>
      <c r="FL108" s="93"/>
      <c r="FM108" s="77"/>
      <c r="FN108" s="77"/>
      <c r="FO108" s="77"/>
      <c r="FP108" s="47">
        <f>SUM(P108:Q113)</f>
        <v>30</v>
      </c>
      <c r="FQ108" s="47">
        <f>SUM(AA108:AB113)</f>
        <v>0</v>
      </c>
      <c r="FR108" s="47">
        <f>SUM(AL108:AM113)</f>
        <v>32</v>
      </c>
      <c r="FS108" s="365"/>
      <c r="FT108" s="365"/>
      <c r="FV108" s="77"/>
      <c r="FW108" s="77"/>
      <c r="FX108" s="77"/>
    </row>
    <row r="109" spans="2:183" ht="7.35" customHeight="1">
      <c r="B109" s="333" t="s">
        <v>121</v>
      </c>
      <c r="C109" s="334"/>
      <c r="D109" s="334"/>
      <c r="E109" s="334"/>
      <c r="F109" s="334"/>
      <c r="G109" s="334"/>
      <c r="H109" s="334"/>
      <c r="I109" s="335"/>
      <c r="J109" s="258">
        <f>DM109</f>
        <v>0</v>
      </c>
      <c r="K109" s="253"/>
      <c r="L109" s="107"/>
      <c r="M109" s="258"/>
      <c r="N109" s="258"/>
      <c r="O109" s="392"/>
      <c r="P109" s="258"/>
      <c r="Q109" s="258"/>
      <c r="R109" s="103"/>
      <c r="S109" s="252">
        <f>DU109</f>
        <v>2</v>
      </c>
      <c r="T109" s="253"/>
      <c r="U109" s="394">
        <f>DW109</f>
        <v>0</v>
      </c>
      <c r="V109" s="395"/>
      <c r="W109" s="123"/>
      <c r="X109" s="399"/>
      <c r="Y109" s="399"/>
      <c r="Z109" s="179"/>
      <c r="AA109" s="399"/>
      <c r="AB109" s="399"/>
      <c r="AC109" s="122"/>
      <c r="AD109" s="394">
        <f>EE109</f>
        <v>0</v>
      </c>
      <c r="AE109" s="395"/>
      <c r="AF109" s="252">
        <f>EG109</f>
        <v>0</v>
      </c>
      <c r="AG109" s="253"/>
      <c r="AH109" s="107"/>
      <c r="AI109" s="258"/>
      <c r="AJ109" s="258"/>
      <c r="AK109" s="392"/>
      <c r="AL109" s="258"/>
      <c r="AM109" s="258"/>
      <c r="AN109" s="103"/>
      <c r="AO109" s="252">
        <f>EO109</f>
        <v>2</v>
      </c>
      <c r="AP109" s="253"/>
      <c r="AQ109" s="376"/>
      <c r="AR109" s="377"/>
      <c r="AS109" s="377"/>
      <c r="AT109" s="377"/>
      <c r="AU109" s="377"/>
      <c r="AV109" s="377"/>
      <c r="AW109" s="377"/>
      <c r="AX109" s="377"/>
      <c r="AY109" s="377"/>
      <c r="AZ109" s="377"/>
      <c r="BA109" s="378"/>
      <c r="BB109" s="298">
        <f>FA109</f>
        <v>0</v>
      </c>
      <c r="BC109" s="295"/>
      <c r="BD109" s="393"/>
      <c r="BE109" s="393"/>
      <c r="BF109" s="295">
        <f>FE109</f>
        <v>2</v>
      </c>
      <c r="BG109" s="296"/>
      <c r="BH109" s="298">
        <f>FG109</f>
        <v>0</v>
      </c>
      <c r="BI109" s="295"/>
      <c r="BJ109" s="393"/>
      <c r="BK109" s="393"/>
      <c r="BL109" s="295">
        <f>FK109</f>
        <v>4</v>
      </c>
      <c r="BM109" s="296"/>
      <c r="BN109" s="297">
        <f>FM109</f>
        <v>45</v>
      </c>
      <c r="BO109" s="255"/>
      <c r="BP109" s="393"/>
      <c r="BQ109" s="393"/>
      <c r="BR109" s="255">
        <f>FQ109</f>
        <v>62</v>
      </c>
      <c r="BS109" s="256"/>
      <c r="BT109" s="266"/>
      <c r="BU109" s="266"/>
      <c r="BV109" s="77"/>
      <c r="BW109" s="77"/>
      <c r="BX109" s="77"/>
      <c r="BY109" s="77"/>
      <c r="BZ109" s="77"/>
      <c r="CA109" s="77"/>
      <c r="CB109" s="77"/>
      <c r="CC109" s="77"/>
      <c r="CD109" s="77"/>
      <c r="CE109" s="77"/>
      <c r="DE109" s="301" t="str">
        <f>B109</f>
        <v>スターズ</v>
      </c>
      <c r="DF109" s="302"/>
      <c r="DG109" s="302"/>
      <c r="DH109" s="302"/>
      <c r="DI109" s="302"/>
      <c r="DJ109" s="302"/>
      <c r="DK109" s="302"/>
      <c r="DL109" s="303"/>
      <c r="DM109" s="258">
        <f>DP108+DP110+DP112</f>
        <v>0</v>
      </c>
      <c r="DN109" s="253"/>
      <c r="DO109" s="107"/>
      <c r="DP109" s="258"/>
      <c r="DQ109" s="258"/>
      <c r="DR109" s="258"/>
      <c r="DS109" s="258"/>
      <c r="DT109" s="103"/>
      <c r="DU109" s="252">
        <f>DR108+DR110+DR112</f>
        <v>2</v>
      </c>
      <c r="DV109" s="253"/>
      <c r="DW109" s="252">
        <f>DZ108+DZ110+DZ112</f>
        <v>0</v>
      </c>
      <c r="DX109" s="253"/>
      <c r="DY109" s="107"/>
      <c r="DZ109" s="258"/>
      <c r="EA109" s="258"/>
      <c r="EB109" s="258"/>
      <c r="EC109" s="258"/>
      <c r="ED109" s="103"/>
      <c r="EE109" s="252">
        <f>EB108+EB110+EB112</f>
        <v>0</v>
      </c>
      <c r="EF109" s="253"/>
      <c r="EG109" s="252">
        <f>EJ108+EJ110+EJ112</f>
        <v>0</v>
      </c>
      <c r="EH109" s="253"/>
      <c r="EI109" s="107"/>
      <c r="EJ109" s="258"/>
      <c r="EK109" s="258"/>
      <c r="EL109" s="258"/>
      <c r="EM109" s="258"/>
      <c r="EN109" s="103"/>
      <c r="EO109" s="252">
        <f>EL108+EL110+EL112</f>
        <v>2</v>
      </c>
      <c r="EP109" s="253"/>
      <c r="EQ109" s="376"/>
      <c r="ER109" s="377"/>
      <c r="ES109" s="377"/>
      <c r="ET109" s="377"/>
      <c r="EU109" s="377"/>
      <c r="EV109" s="377"/>
      <c r="EW109" s="377"/>
      <c r="EX109" s="377"/>
      <c r="EY109" s="377"/>
      <c r="EZ109" s="378"/>
      <c r="FA109" s="298">
        <f>SUM(FA107:FC107)</f>
        <v>0</v>
      </c>
      <c r="FB109" s="295"/>
      <c r="FC109" s="393"/>
      <c r="FD109" s="393"/>
      <c r="FE109" s="295">
        <f>SUM(FD108:FF108)</f>
        <v>2</v>
      </c>
      <c r="FF109" s="296"/>
      <c r="FG109" s="298">
        <f>SUM(DM109,DW109,EG109)</f>
        <v>0</v>
      </c>
      <c r="FH109" s="295"/>
      <c r="FI109" s="393"/>
      <c r="FJ109" s="393"/>
      <c r="FK109" s="295">
        <f>SUM(DU109,EE109,EO109)</f>
        <v>4</v>
      </c>
      <c r="FL109" s="296"/>
      <c r="FM109" s="297">
        <f>SUM(FM107:FO107)</f>
        <v>45</v>
      </c>
      <c r="FN109" s="255"/>
      <c r="FO109" s="393"/>
      <c r="FP109" s="393"/>
      <c r="FQ109" s="255">
        <f>SUM(FP108:FR108)</f>
        <v>62</v>
      </c>
      <c r="FR109" s="256"/>
      <c r="FS109" s="365"/>
      <c r="FT109" s="365"/>
      <c r="FV109" s="77"/>
      <c r="FW109" s="77"/>
      <c r="FX109" s="77"/>
    </row>
    <row r="110" spans="2:183" ht="7.35" customHeight="1">
      <c r="B110" s="333"/>
      <c r="C110" s="334"/>
      <c r="D110" s="334"/>
      <c r="E110" s="334"/>
      <c r="F110" s="334"/>
      <c r="G110" s="334"/>
      <c r="H110" s="334"/>
      <c r="I110" s="335"/>
      <c r="J110" s="258"/>
      <c r="K110" s="253"/>
      <c r="L110" s="107"/>
      <c r="M110" s="258">
        <f>AW86</f>
        <v>9</v>
      </c>
      <c r="N110" s="258"/>
      <c r="O110" s="392" t="s">
        <v>24</v>
      </c>
      <c r="P110" s="258">
        <f>AT86</f>
        <v>15</v>
      </c>
      <c r="Q110" s="258"/>
      <c r="R110" s="103"/>
      <c r="S110" s="252"/>
      <c r="T110" s="253"/>
      <c r="U110" s="394"/>
      <c r="V110" s="395"/>
      <c r="W110" s="123"/>
      <c r="X110" s="399">
        <f>AW94</f>
        <v>0</v>
      </c>
      <c r="Y110" s="399"/>
      <c r="Z110" s="179"/>
      <c r="AA110" s="399">
        <f>AT94</f>
        <v>0</v>
      </c>
      <c r="AB110" s="399"/>
      <c r="AC110" s="122"/>
      <c r="AD110" s="394"/>
      <c r="AE110" s="395"/>
      <c r="AF110" s="252"/>
      <c r="AG110" s="253"/>
      <c r="AH110" s="107"/>
      <c r="AI110" s="258">
        <f>AW102</f>
        <v>11</v>
      </c>
      <c r="AJ110" s="258"/>
      <c r="AK110" s="392" t="s">
        <v>24</v>
      </c>
      <c r="AL110" s="258">
        <f>AT102</f>
        <v>15</v>
      </c>
      <c r="AM110" s="258"/>
      <c r="AN110" s="103"/>
      <c r="AO110" s="252"/>
      <c r="AP110" s="253"/>
      <c r="AQ110" s="376"/>
      <c r="AR110" s="377"/>
      <c r="AS110" s="377"/>
      <c r="AT110" s="377"/>
      <c r="AU110" s="377"/>
      <c r="AV110" s="377"/>
      <c r="AW110" s="377"/>
      <c r="AX110" s="377"/>
      <c r="AY110" s="377"/>
      <c r="AZ110" s="377"/>
      <c r="BA110" s="378"/>
      <c r="BB110" s="298"/>
      <c r="BC110" s="295"/>
      <c r="BD110" s="393"/>
      <c r="BE110" s="393"/>
      <c r="BF110" s="295"/>
      <c r="BG110" s="296"/>
      <c r="BH110" s="298"/>
      <c r="BI110" s="295"/>
      <c r="BJ110" s="393"/>
      <c r="BK110" s="393"/>
      <c r="BL110" s="295"/>
      <c r="BM110" s="296"/>
      <c r="BN110" s="297"/>
      <c r="BO110" s="255"/>
      <c r="BP110" s="393"/>
      <c r="BQ110" s="393"/>
      <c r="BR110" s="255"/>
      <c r="BS110" s="256"/>
      <c r="BT110" s="266"/>
      <c r="BU110" s="266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DE110" s="301"/>
      <c r="DF110" s="302"/>
      <c r="DG110" s="302"/>
      <c r="DH110" s="302"/>
      <c r="DI110" s="302"/>
      <c r="DJ110" s="302"/>
      <c r="DK110" s="302"/>
      <c r="DL110" s="303"/>
      <c r="DM110" s="258"/>
      <c r="DN110" s="253"/>
      <c r="DO110" s="107"/>
      <c r="DP110" s="258" t="str">
        <f>IF(M110&gt;P110,"1",IF(M110&lt;P110,"0"))</f>
        <v>0</v>
      </c>
      <c r="DQ110" s="258"/>
      <c r="DR110" s="258" t="str">
        <f>IF(M110&lt;P110,"1",IF(M110&gt;P110,"0"))</f>
        <v>1</v>
      </c>
      <c r="DS110" s="258"/>
      <c r="DT110" s="103"/>
      <c r="DU110" s="252"/>
      <c r="DV110" s="253"/>
      <c r="DW110" s="252"/>
      <c r="DX110" s="253"/>
      <c r="DY110" s="107"/>
      <c r="DZ110" s="258" t="b">
        <f>IF(X110&gt;AA110,"1",IF(X110&lt;AA110,"0"))</f>
        <v>0</v>
      </c>
      <c r="EA110" s="258"/>
      <c r="EB110" s="258" t="b">
        <f>IF(X110&lt;AA110,"1",IF(X110&gt;AA110,"0"))</f>
        <v>0</v>
      </c>
      <c r="EC110" s="258"/>
      <c r="ED110" s="103"/>
      <c r="EE110" s="252"/>
      <c r="EF110" s="253"/>
      <c r="EG110" s="252"/>
      <c r="EH110" s="253"/>
      <c r="EI110" s="107"/>
      <c r="EJ110" s="258" t="str">
        <f>IF(AI110&gt;AL110,"1",IF(AI110&lt;AL110,"0"))</f>
        <v>0</v>
      </c>
      <c r="EK110" s="258"/>
      <c r="EL110" s="258" t="str">
        <f>IF(AI110&lt;AL110,"1",IF(AI110&gt;AL110,"0"))</f>
        <v>1</v>
      </c>
      <c r="EM110" s="258"/>
      <c r="EN110" s="103"/>
      <c r="EO110" s="252"/>
      <c r="EP110" s="253"/>
      <c r="EQ110" s="376"/>
      <c r="ER110" s="377"/>
      <c r="ES110" s="377"/>
      <c r="ET110" s="377"/>
      <c r="EU110" s="377"/>
      <c r="EV110" s="377"/>
      <c r="EW110" s="377"/>
      <c r="EX110" s="377"/>
      <c r="EY110" s="377"/>
      <c r="EZ110" s="378"/>
      <c r="FA110" s="298"/>
      <c r="FB110" s="295"/>
      <c r="FC110" s="393"/>
      <c r="FD110" s="393"/>
      <c r="FE110" s="295"/>
      <c r="FF110" s="296"/>
      <c r="FG110" s="298"/>
      <c r="FH110" s="295"/>
      <c r="FI110" s="393"/>
      <c r="FJ110" s="393"/>
      <c r="FK110" s="295"/>
      <c r="FL110" s="296"/>
      <c r="FM110" s="297"/>
      <c r="FN110" s="255"/>
      <c r="FO110" s="393"/>
      <c r="FP110" s="393"/>
      <c r="FQ110" s="255"/>
      <c r="FR110" s="256"/>
      <c r="FS110" s="365"/>
      <c r="FT110" s="365"/>
      <c r="FV110" s="77"/>
      <c r="FW110" s="77"/>
      <c r="FX110" s="77"/>
    </row>
    <row r="111" spans="2:183" ht="7.35" customHeight="1">
      <c r="B111" s="333"/>
      <c r="C111" s="334"/>
      <c r="D111" s="334"/>
      <c r="E111" s="334"/>
      <c r="F111" s="334"/>
      <c r="G111" s="334"/>
      <c r="H111" s="334"/>
      <c r="I111" s="335"/>
      <c r="J111" s="258"/>
      <c r="K111" s="253"/>
      <c r="L111" s="107"/>
      <c r="M111" s="258"/>
      <c r="N111" s="258"/>
      <c r="O111" s="392"/>
      <c r="P111" s="258"/>
      <c r="Q111" s="258"/>
      <c r="R111" s="103"/>
      <c r="S111" s="252"/>
      <c r="T111" s="253"/>
      <c r="U111" s="394"/>
      <c r="V111" s="395"/>
      <c r="W111" s="123"/>
      <c r="X111" s="399"/>
      <c r="Y111" s="399"/>
      <c r="Z111" s="179"/>
      <c r="AA111" s="399"/>
      <c r="AB111" s="399"/>
      <c r="AC111" s="122"/>
      <c r="AD111" s="394"/>
      <c r="AE111" s="395"/>
      <c r="AF111" s="252"/>
      <c r="AG111" s="253"/>
      <c r="AH111" s="107"/>
      <c r="AI111" s="258"/>
      <c r="AJ111" s="258"/>
      <c r="AK111" s="392"/>
      <c r="AL111" s="258"/>
      <c r="AM111" s="258"/>
      <c r="AN111" s="103"/>
      <c r="AO111" s="252"/>
      <c r="AP111" s="253"/>
      <c r="AQ111" s="376"/>
      <c r="AR111" s="377"/>
      <c r="AS111" s="377"/>
      <c r="AT111" s="377"/>
      <c r="AU111" s="377"/>
      <c r="AV111" s="377"/>
      <c r="AW111" s="377"/>
      <c r="AX111" s="377"/>
      <c r="AY111" s="377"/>
      <c r="AZ111" s="377"/>
      <c r="BA111" s="378"/>
      <c r="BB111" s="367"/>
      <c r="BC111" s="368"/>
      <c r="BD111" s="368"/>
      <c r="BE111" s="368"/>
      <c r="BF111" s="368"/>
      <c r="BG111" s="369"/>
      <c r="BH111" s="367"/>
      <c r="BI111" s="368"/>
      <c r="BJ111" s="368"/>
      <c r="BK111" s="368"/>
      <c r="BL111" s="368"/>
      <c r="BM111" s="369"/>
      <c r="BN111" s="367"/>
      <c r="BO111" s="389"/>
      <c r="BP111" s="389"/>
      <c r="BQ111" s="389"/>
      <c r="BR111" s="389"/>
      <c r="BS111" s="369"/>
      <c r="BT111" s="266"/>
      <c r="BU111" s="266"/>
      <c r="BV111" s="77"/>
      <c r="BW111" s="77"/>
      <c r="BX111" s="77"/>
      <c r="BY111" s="77"/>
      <c r="BZ111" s="77"/>
      <c r="CA111" s="77"/>
      <c r="CB111" s="77"/>
      <c r="CC111" s="77"/>
      <c r="CD111" s="77"/>
      <c r="CE111" s="77"/>
      <c r="DE111" s="301"/>
      <c r="DF111" s="302"/>
      <c r="DG111" s="302"/>
      <c r="DH111" s="302"/>
      <c r="DI111" s="302"/>
      <c r="DJ111" s="302"/>
      <c r="DK111" s="302"/>
      <c r="DL111" s="303"/>
      <c r="DM111" s="258"/>
      <c r="DN111" s="253"/>
      <c r="DO111" s="107"/>
      <c r="DP111" s="258"/>
      <c r="DQ111" s="258"/>
      <c r="DR111" s="258"/>
      <c r="DS111" s="258"/>
      <c r="DT111" s="103"/>
      <c r="DU111" s="252"/>
      <c r="DV111" s="253"/>
      <c r="DW111" s="252"/>
      <c r="DX111" s="253"/>
      <c r="DY111" s="107"/>
      <c r="DZ111" s="258"/>
      <c r="EA111" s="258"/>
      <c r="EB111" s="258"/>
      <c r="EC111" s="258"/>
      <c r="ED111" s="103"/>
      <c r="EE111" s="252"/>
      <c r="EF111" s="253"/>
      <c r="EG111" s="252"/>
      <c r="EH111" s="253"/>
      <c r="EI111" s="107"/>
      <c r="EJ111" s="258"/>
      <c r="EK111" s="258"/>
      <c r="EL111" s="258"/>
      <c r="EM111" s="258"/>
      <c r="EN111" s="103"/>
      <c r="EO111" s="252"/>
      <c r="EP111" s="253"/>
      <c r="EQ111" s="376"/>
      <c r="ER111" s="377"/>
      <c r="ES111" s="377"/>
      <c r="ET111" s="377"/>
      <c r="EU111" s="377"/>
      <c r="EV111" s="377"/>
      <c r="EW111" s="377"/>
      <c r="EX111" s="377"/>
      <c r="EY111" s="377"/>
      <c r="EZ111" s="378"/>
      <c r="FA111" s="91"/>
      <c r="FB111" s="92"/>
      <c r="FC111" s="92"/>
      <c r="FD111" s="92"/>
      <c r="FE111" s="92"/>
      <c r="FF111" s="93"/>
      <c r="FG111" s="91"/>
      <c r="FH111" s="92"/>
      <c r="FI111" s="92"/>
      <c r="FJ111" s="92"/>
      <c r="FK111" s="92"/>
      <c r="FL111" s="93"/>
      <c r="FM111" s="77"/>
      <c r="FN111" s="77"/>
      <c r="FO111" s="77"/>
      <c r="FP111" s="77"/>
      <c r="FQ111" s="77"/>
      <c r="FR111" s="77"/>
      <c r="FS111" s="365"/>
      <c r="FT111" s="365"/>
      <c r="FV111" s="77"/>
      <c r="FW111" s="77"/>
      <c r="FX111" s="77"/>
    </row>
    <row r="112" spans="2:183" ht="7.35" customHeight="1">
      <c r="B112" s="333"/>
      <c r="C112" s="334"/>
      <c r="D112" s="334"/>
      <c r="E112" s="334"/>
      <c r="F112" s="334"/>
      <c r="G112" s="334"/>
      <c r="H112" s="334"/>
      <c r="I112" s="335"/>
      <c r="J112" s="258"/>
      <c r="K112" s="253"/>
      <c r="L112" s="107"/>
      <c r="M112" s="258">
        <f>AW88</f>
        <v>0</v>
      </c>
      <c r="N112" s="258"/>
      <c r="O112" s="392" t="s">
        <v>24</v>
      </c>
      <c r="P112" s="258">
        <f>AT88</f>
        <v>0</v>
      </c>
      <c r="Q112" s="258"/>
      <c r="R112" s="103"/>
      <c r="S112" s="252"/>
      <c r="T112" s="253"/>
      <c r="U112" s="394"/>
      <c r="V112" s="395"/>
      <c r="W112" s="123"/>
      <c r="X112" s="399">
        <f>AW96</f>
        <v>0</v>
      </c>
      <c r="Y112" s="399"/>
      <c r="Z112" s="179"/>
      <c r="AA112" s="399">
        <f>AT96</f>
        <v>0</v>
      </c>
      <c r="AB112" s="399"/>
      <c r="AC112" s="122"/>
      <c r="AD112" s="394"/>
      <c r="AE112" s="395"/>
      <c r="AF112" s="252"/>
      <c r="AG112" s="253"/>
      <c r="AH112" s="107"/>
      <c r="AI112" s="258">
        <f>AW104</f>
        <v>0</v>
      </c>
      <c r="AJ112" s="258"/>
      <c r="AK112" s="392" t="s">
        <v>24</v>
      </c>
      <c r="AL112" s="258">
        <f>AT104</f>
        <v>0</v>
      </c>
      <c r="AM112" s="258"/>
      <c r="AN112" s="103"/>
      <c r="AO112" s="252"/>
      <c r="AP112" s="253"/>
      <c r="AQ112" s="376"/>
      <c r="AR112" s="377"/>
      <c r="AS112" s="377"/>
      <c r="AT112" s="377"/>
      <c r="AU112" s="377"/>
      <c r="AV112" s="377"/>
      <c r="AW112" s="377"/>
      <c r="AX112" s="377"/>
      <c r="AY112" s="377"/>
      <c r="AZ112" s="377"/>
      <c r="BA112" s="378"/>
      <c r="BB112" s="396"/>
      <c r="BC112" s="397"/>
      <c r="BD112" s="397"/>
      <c r="BE112" s="397"/>
      <c r="BF112" s="397"/>
      <c r="BG112" s="398"/>
      <c r="BH112" s="396"/>
      <c r="BI112" s="397"/>
      <c r="BJ112" s="397"/>
      <c r="BK112" s="397"/>
      <c r="BL112" s="397"/>
      <c r="BM112" s="398"/>
      <c r="BN112" s="396"/>
      <c r="BO112" s="397"/>
      <c r="BP112" s="397"/>
      <c r="BQ112" s="397"/>
      <c r="BR112" s="397"/>
      <c r="BS112" s="398"/>
      <c r="BT112" s="266"/>
      <c r="BU112" s="266"/>
      <c r="BV112" s="77"/>
      <c r="BW112" s="77"/>
      <c r="BX112" s="77"/>
      <c r="BY112" s="77"/>
      <c r="BZ112" s="77"/>
      <c r="CA112" s="77"/>
      <c r="CB112" s="77"/>
      <c r="CC112" s="77"/>
      <c r="CD112" s="77"/>
      <c r="CE112" s="77"/>
      <c r="DE112" s="301"/>
      <c r="DF112" s="302"/>
      <c r="DG112" s="302"/>
      <c r="DH112" s="302"/>
      <c r="DI112" s="302"/>
      <c r="DJ112" s="302"/>
      <c r="DK112" s="302"/>
      <c r="DL112" s="303"/>
      <c r="DM112" s="258"/>
      <c r="DN112" s="253"/>
      <c r="DO112" s="107"/>
      <c r="DP112" s="258" t="b">
        <f>IF(M112&gt;P112,"1",IF(M112&lt;P112,"0"))</f>
        <v>0</v>
      </c>
      <c r="DQ112" s="258"/>
      <c r="DR112" s="258" t="b">
        <f>IF(M112&lt;P112,"1",IF(M112&gt;P112,"0"))</f>
        <v>0</v>
      </c>
      <c r="DS112" s="258"/>
      <c r="DT112" s="103"/>
      <c r="DU112" s="252"/>
      <c r="DV112" s="253"/>
      <c r="DW112" s="252"/>
      <c r="DX112" s="253"/>
      <c r="DY112" s="107"/>
      <c r="DZ112" s="258" t="b">
        <f>IF(X112&gt;AA112,"1",IF(X112&lt;AA112,"0"))</f>
        <v>0</v>
      </c>
      <c r="EA112" s="258"/>
      <c r="EB112" s="258" t="b">
        <f>IF(X112&lt;AA112,"1",IF(X112&gt;AA112,"0"))</f>
        <v>0</v>
      </c>
      <c r="EC112" s="258"/>
      <c r="ED112" s="103"/>
      <c r="EE112" s="252"/>
      <c r="EF112" s="253"/>
      <c r="EG112" s="252"/>
      <c r="EH112" s="253"/>
      <c r="EI112" s="107"/>
      <c r="EJ112" s="258" t="b">
        <f>IF(AI112&gt;AL112,"1",IF(AI112&lt;AL112,"0"))</f>
        <v>0</v>
      </c>
      <c r="EK112" s="258"/>
      <c r="EL112" s="258" t="b">
        <f>IF(AI112&lt;AL112,"1",IF(AI112&gt;AL112,"0"))</f>
        <v>0</v>
      </c>
      <c r="EM112" s="258"/>
      <c r="EN112" s="103"/>
      <c r="EO112" s="252"/>
      <c r="EP112" s="253"/>
      <c r="EQ112" s="376"/>
      <c r="ER112" s="377"/>
      <c r="ES112" s="377"/>
      <c r="ET112" s="377"/>
      <c r="EU112" s="377"/>
      <c r="EV112" s="377"/>
      <c r="EW112" s="377"/>
      <c r="EX112" s="377"/>
      <c r="EY112" s="377"/>
      <c r="EZ112" s="378"/>
      <c r="FA112" s="91"/>
      <c r="FB112" s="92"/>
      <c r="FC112" s="92"/>
      <c r="FD112" s="92"/>
      <c r="FE112" s="92"/>
      <c r="FF112" s="93"/>
      <c r="FG112" s="91"/>
      <c r="FH112" s="92"/>
      <c r="FI112" s="92"/>
      <c r="FJ112" s="92"/>
      <c r="FK112" s="92"/>
      <c r="FL112" s="93"/>
      <c r="FM112" s="77"/>
      <c r="FN112" s="77"/>
      <c r="FO112" s="77"/>
      <c r="FP112" s="77"/>
      <c r="FQ112" s="77"/>
      <c r="FR112" s="77"/>
      <c r="FS112" s="365"/>
      <c r="FT112" s="365"/>
      <c r="FV112" s="77"/>
      <c r="FW112" s="77"/>
      <c r="FX112" s="77"/>
    </row>
    <row r="113" spans="2:180" ht="7.35" customHeight="1">
      <c r="B113" s="94"/>
      <c r="C113" s="78"/>
      <c r="D113" s="78"/>
      <c r="E113" s="78"/>
      <c r="F113" s="78"/>
      <c r="G113" s="78"/>
      <c r="H113" s="78"/>
      <c r="I113" s="79"/>
      <c r="J113" s="102"/>
      <c r="K113" s="102"/>
      <c r="L113" s="108"/>
      <c r="M113" s="258"/>
      <c r="N113" s="258"/>
      <c r="O113" s="392"/>
      <c r="P113" s="258"/>
      <c r="Q113" s="258"/>
      <c r="R113" s="109"/>
      <c r="S113" s="102"/>
      <c r="T113" s="103"/>
      <c r="U113" s="123"/>
      <c r="V113" s="120"/>
      <c r="W113" s="124"/>
      <c r="X113" s="399"/>
      <c r="Y113" s="399"/>
      <c r="Z113" s="179"/>
      <c r="AA113" s="399"/>
      <c r="AB113" s="399"/>
      <c r="AC113" s="125"/>
      <c r="AD113" s="120"/>
      <c r="AE113" s="122"/>
      <c r="AF113" s="107"/>
      <c r="AG113" s="102"/>
      <c r="AH113" s="108"/>
      <c r="AI113" s="258"/>
      <c r="AJ113" s="258"/>
      <c r="AK113" s="392"/>
      <c r="AL113" s="258"/>
      <c r="AM113" s="258"/>
      <c r="AN113" s="109"/>
      <c r="AO113" s="102"/>
      <c r="AP113" s="103"/>
      <c r="AQ113" s="376"/>
      <c r="AR113" s="377"/>
      <c r="AS113" s="377"/>
      <c r="AT113" s="377"/>
      <c r="AU113" s="377"/>
      <c r="AV113" s="377"/>
      <c r="AW113" s="377"/>
      <c r="AX113" s="377"/>
      <c r="AY113" s="377"/>
      <c r="AZ113" s="377"/>
      <c r="BA113" s="378"/>
      <c r="BB113" s="271"/>
      <c r="BC113" s="272"/>
      <c r="BD113" s="272"/>
      <c r="BE113" s="272"/>
      <c r="BF113" s="272"/>
      <c r="BG113" s="273"/>
      <c r="BH113" s="277">
        <f>FG113</f>
        <v>0</v>
      </c>
      <c r="BI113" s="278"/>
      <c r="BJ113" s="278"/>
      <c r="BK113" s="278"/>
      <c r="BL113" s="278"/>
      <c r="BM113" s="279"/>
      <c r="BN113" s="289">
        <f>FM113</f>
        <v>0.72580645161290325</v>
      </c>
      <c r="BO113" s="272"/>
      <c r="BP113" s="272"/>
      <c r="BQ113" s="272"/>
      <c r="BR113" s="272"/>
      <c r="BS113" s="273"/>
      <c r="BT113" s="266"/>
      <c r="BU113" s="266"/>
      <c r="BV113" s="77"/>
      <c r="BW113" s="77"/>
      <c r="BX113" s="77"/>
      <c r="BY113" s="77"/>
      <c r="BZ113" s="77"/>
      <c r="CA113" s="77"/>
      <c r="CB113" s="77"/>
      <c r="CC113" s="77"/>
      <c r="CD113" s="77"/>
      <c r="CE113" s="77"/>
      <c r="DE113" s="94"/>
      <c r="DF113" s="78"/>
      <c r="DG113" s="78"/>
      <c r="DH113" s="78"/>
      <c r="DI113" s="78"/>
      <c r="DJ113" s="78"/>
      <c r="DK113" s="78"/>
      <c r="DL113" s="79"/>
      <c r="DM113" s="102"/>
      <c r="DN113" s="102"/>
      <c r="DO113" s="108"/>
      <c r="DP113" s="258"/>
      <c r="DQ113" s="258"/>
      <c r="DR113" s="258"/>
      <c r="DS113" s="258"/>
      <c r="DT113" s="109"/>
      <c r="DU113" s="102"/>
      <c r="DV113" s="103"/>
      <c r="DW113" s="107"/>
      <c r="DX113" s="102"/>
      <c r="DY113" s="108"/>
      <c r="DZ113" s="258"/>
      <c r="EA113" s="258"/>
      <c r="EB113" s="258"/>
      <c r="EC113" s="258"/>
      <c r="ED113" s="109"/>
      <c r="EE113" s="102"/>
      <c r="EF113" s="103"/>
      <c r="EG113" s="107"/>
      <c r="EH113" s="102"/>
      <c r="EI113" s="108"/>
      <c r="EJ113" s="258"/>
      <c r="EK113" s="258"/>
      <c r="EL113" s="258"/>
      <c r="EM113" s="258"/>
      <c r="EN113" s="109"/>
      <c r="EO113" s="102"/>
      <c r="EP113" s="103"/>
      <c r="EQ113" s="376"/>
      <c r="ER113" s="377"/>
      <c r="ES113" s="377"/>
      <c r="ET113" s="377"/>
      <c r="EU113" s="377"/>
      <c r="EV113" s="377"/>
      <c r="EW113" s="377"/>
      <c r="EX113" s="377"/>
      <c r="EY113" s="377"/>
      <c r="EZ113" s="378"/>
      <c r="FA113" s="271">
        <f>IF(FE109=0,FA109,FA109/FE109)</f>
        <v>0</v>
      </c>
      <c r="FB113" s="284"/>
      <c r="FC113" s="284"/>
      <c r="FD113" s="284"/>
      <c r="FE113" s="284"/>
      <c r="FF113" s="285"/>
      <c r="FG113" s="271">
        <f>GB92</f>
        <v>0</v>
      </c>
      <c r="FH113" s="284"/>
      <c r="FI113" s="284"/>
      <c r="FJ113" s="284"/>
      <c r="FK113" s="284"/>
      <c r="FL113" s="285"/>
      <c r="FM113" s="289">
        <f>FM109/FQ109</f>
        <v>0.72580645161290325</v>
      </c>
      <c r="FN113" s="290"/>
      <c r="FO113" s="290"/>
      <c r="FP113" s="290"/>
      <c r="FQ113" s="290"/>
      <c r="FR113" s="291"/>
      <c r="FS113" s="365"/>
      <c r="FT113" s="365"/>
      <c r="FV113" s="77"/>
      <c r="FW113" s="77"/>
      <c r="FX113" s="77"/>
    </row>
    <row r="114" spans="2:180" ht="7.35" customHeight="1">
      <c r="B114" s="98"/>
      <c r="C114" s="99"/>
      <c r="D114" s="99"/>
      <c r="E114" s="99"/>
      <c r="F114" s="99"/>
      <c r="G114" s="99"/>
      <c r="H114" s="99"/>
      <c r="I114" s="10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09"/>
      <c r="U114" s="124"/>
      <c r="V114" s="126"/>
      <c r="W114" s="126"/>
      <c r="X114" s="126"/>
      <c r="Y114" s="126"/>
      <c r="Z114" s="126"/>
      <c r="AA114" s="126"/>
      <c r="AB114" s="126"/>
      <c r="AC114" s="126"/>
      <c r="AD114" s="126"/>
      <c r="AE114" s="125"/>
      <c r="AF114" s="108"/>
      <c r="AG114" s="110"/>
      <c r="AH114" s="110"/>
      <c r="AI114" s="110"/>
      <c r="AJ114" s="110"/>
      <c r="AK114" s="110"/>
      <c r="AL114" s="110"/>
      <c r="AM114" s="110"/>
      <c r="AN114" s="110"/>
      <c r="AO114" s="110"/>
      <c r="AP114" s="109"/>
      <c r="AQ114" s="379"/>
      <c r="AR114" s="380"/>
      <c r="AS114" s="380"/>
      <c r="AT114" s="380"/>
      <c r="AU114" s="380"/>
      <c r="AV114" s="380"/>
      <c r="AW114" s="380"/>
      <c r="AX114" s="380"/>
      <c r="AY114" s="380"/>
      <c r="AZ114" s="380"/>
      <c r="BA114" s="381"/>
      <c r="BB114" s="274"/>
      <c r="BC114" s="275"/>
      <c r="BD114" s="275"/>
      <c r="BE114" s="275"/>
      <c r="BF114" s="275"/>
      <c r="BG114" s="276"/>
      <c r="BH114" s="280"/>
      <c r="BI114" s="281"/>
      <c r="BJ114" s="281"/>
      <c r="BK114" s="281"/>
      <c r="BL114" s="281"/>
      <c r="BM114" s="282"/>
      <c r="BN114" s="274"/>
      <c r="BO114" s="275"/>
      <c r="BP114" s="275"/>
      <c r="BQ114" s="275"/>
      <c r="BR114" s="275"/>
      <c r="BS114" s="276"/>
      <c r="BT114" s="266"/>
      <c r="BU114" s="266"/>
      <c r="BV114" s="77"/>
      <c r="BW114" s="77"/>
      <c r="BX114" s="77"/>
      <c r="BY114" s="77"/>
      <c r="BZ114" s="77"/>
      <c r="CA114" s="77"/>
      <c r="CB114" s="77"/>
      <c r="CC114" s="77"/>
      <c r="CD114" s="77"/>
      <c r="CE114" s="77"/>
      <c r="DE114" s="98"/>
      <c r="DF114" s="99"/>
      <c r="DG114" s="99"/>
      <c r="DH114" s="99"/>
      <c r="DI114" s="99"/>
      <c r="DJ114" s="99"/>
      <c r="DK114" s="99"/>
      <c r="DL114" s="100"/>
      <c r="DM114" s="110"/>
      <c r="DN114" s="110"/>
      <c r="DO114" s="110"/>
      <c r="DP114" s="110"/>
      <c r="DQ114" s="110"/>
      <c r="DR114" s="110"/>
      <c r="DS114" s="110"/>
      <c r="DT114" s="110"/>
      <c r="DU114" s="110"/>
      <c r="DV114" s="109"/>
      <c r="DW114" s="108"/>
      <c r="DX114" s="110"/>
      <c r="DY114" s="110"/>
      <c r="DZ114" s="110"/>
      <c r="EA114" s="110"/>
      <c r="EB114" s="110"/>
      <c r="EC114" s="110"/>
      <c r="ED114" s="110"/>
      <c r="EE114" s="110"/>
      <c r="EF114" s="109"/>
      <c r="EG114" s="108"/>
      <c r="EH114" s="110"/>
      <c r="EI114" s="110"/>
      <c r="EJ114" s="110"/>
      <c r="EK114" s="110"/>
      <c r="EL114" s="110"/>
      <c r="EM114" s="110"/>
      <c r="EN114" s="110"/>
      <c r="EO114" s="110"/>
      <c r="EP114" s="109"/>
      <c r="EQ114" s="379"/>
      <c r="ER114" s="380"/>
      <c r="ES114" s="380"/>
      <c r="ET114" s="380"/>
      <c r="EU114" s="380"/>
      <c r="EV114" s="380"/>
      <c r="EW114" s="380"/>
      <c r="EX114" s="380"/>
      <c r="EY114" s="380"/>
      <c r="EZ114" s="381"/>
      <c r="FA114" s="286"/>
      <c r="FB114" s="287"/>
      <c r="FC114" s="287"/>
      <c r="FD114" s="287"/>
      <c r="FE114" s="287"/>
      <c r="FF114" s="288"/>
      <c r="FG114" s="286"/>
      <c r="FH114" s="287"/>
      <c r="FI114" s="287"/>
      <c r="FJ114" s="287"/>
      <c r="FK114" s="287"/>
      <c r="FL114" s="288"/>
      <c r="FM114" s="292"/>
      <c r="FN114" s="293"/>
      <c r="FO114" s="293"/>
      <c r="FP114" s="293"/>
      <c r="FQ114" s="293"/>
      <c r="FR114" s="294"/>
      <c r="FS114" s="365"/>
      <c r="FT114" s="365"/>
      <c r="FV114" s="77"/>
      <c r="FW114" s="77"/>
      <c r="FX114" s="77"/>
    </row>
  </sheetData>
  <protectedRanges>
    <protectedRange sqref="AD7:AE8 AO15:AP16 AZ7:BA8 AZ23:BA24 AD45:AE46 AO53:AP54 AZ45:BA46 AZ61:BA62 AD83:AE84 AO91:AP92 AZ83:BA84 AZ99:BA100" name="範囲1"/>
  </protectedRanges>
  <mergeCells count="1236">
    <mergeCell ref="FM109:FN110"/>
    <mergeCell ref="FO109:FP110"/>
    <mergeCell ref="FQ109:FR110"/>
    <mergeCell ref="AA110:AB111"/>
    <mergeCell ref="AI110:AJ111"/>
    <mergeCell ref="EO109:EP112"/>
    <mergeCell ref="FA109:FB110"/>
    <mergeCell ref="FC109:FD110"/>
    <mergeCell ref="FE109:FF110"/>
    <mergeCell ref="FG109:FH110"/>
    <mergeCell ref="FI109:FJ110"/>
    <mergeCell ref="BL109:BM110"/>
    <mergeCell ref="BN109:BO110"/>
    <mergeCell ref="BP109:BQ110"/>
    <mergeCell ref="BR109:BS110"/>
    <mergeCell ref="DE109:DL112"/>
    <mergeCell ref="DP110:DQ111"/>
    <mergeCell ref="DR110:DS111"/>
    <mergeCell ref="DZ110:EA111"/>
    <mergeCell ref="EB110:EC111"/>
    <mergeCell ref="M110:N111"/>
    <mergeCell ref="O110:O111"/>
    <mergeCell ref="P110:Q111"/>
    <mergeCell ref="X110:Y111"/>
    <mergeCell ref="FA113:FF114"/>
    <mergeCell ref="FG113:FL114"/>
    <mergeCell ref="FM113:FR114"/>
    <mergeCell ref="EB112:EC113"/>
    <mergeCell ref="EJ112:EK113"/>
    <mergeCell ref="EL112:EM113"/>
    <mergeCell ref="BB113:BG114"/>
    <mergeCell ref="BH113:BM114"/>
    <mergeCell ref="BN113:BS114"/>
    <mergeCell ref="AI112:AJ113"/>
    <mergeCell ref="AK112:AK113"/>
    <mergeCell ref="AL112:AM113"/>
    <mergeCell ref="DP112:DQ113"/>
    <mergeCell ref="DR112:DS113"/>
    <mergeCell ref="DZ112:EA113"/>
    <mergeCell ref="EJ110:EK111"/>
    <mergeCell ref="EL110:EM111"/>
    <mergeCell ref="BB111:BG112"/>
    <mergeCell ref="BH111:BM112"/>
    <mergeCell ref="BN111:BS112"/>
    <mergeCell ref="DM109:DN112"/>
    <mergeCell ref="AO109:AP112"/>
    <mergeCell ref="BB109:BC110"/>
    <mergeCell ref="BD109:BE110"/>
    <mergeCell ref="BF109:BG110"/>
    <mergeCell ref="BH109:BI110"/>
    <mergeCell ref="BJ109:BK110"/>
    <mergeCell ref="FK109:FL110"/>
    <mergeCell ref="B107:C108"/>
    <mergeCell ref="AQ107:BA114"/>
    <mergeCell ref="BB107:BG108"/>
    <mergeCell ref="BH107:BM108"/>
    <mergeCell ref="BN107:BS108"/>
    <mergeCell ref="BT107:BU114"/>
    <mergeCell ref="DE107:DF108"/>
    <mergeCell ref="EB104:EC105"/>
    <mergeCell ref="ET104:EU105"/>
    <mergeCell ref="EV104:EW105"/>
    <mergeCell ref="BB105:BG106"/>
    <mergeCell ref="BH105:BM106"/>
    <mergeCell ref="BN105:BS106"/>
    <mergeCell ref="BH103:BM104"/>
    <mergeCell ref="BN103:BS104"/>
    <mergeCell ref="AQ101:AR104"/>
    <mergeCell ref="AZ101:BA104"/>
    <mergeCell ref="BB101:BC102"/>
    <mergeCell ref="BD101:BE102"/>
    <mergeCell ref="BF101:BG102"/>
    <mergeCell ref="B109:I112"/>
    <mergeCell ref="J109:K112"/>
    <mergeCell ref="S109:T112"/>
    <mergeCell ref="U109:V112"/>
    <mergeCell ref="AD109:AE112"/>
    <mergeCell ref="AF109:AG112"/>
    <mergeCell ref="DP108:DQ109"/>
    <mergeCell ref="DR108:DS109"/>
    <mergeCell ref="DZ108:EA109"/>
    <mergeCell ref="EB108:EC109"/>
    <mergeCell ref="EJ108:EK109"/>
    <mergeCell ref="EL108:EM109"/>
    <mergeCell ref="DZ104:EA105"/>
    <mergeCell ref="BJ101:BK102"/>
    <mergeCell ref="BL101:BM102"/>
    <mergeCell ref="BN101:BO102"/>
    <mergeCell ref="BP101:BQ102"/>
    <mergeCell ref="BR101:BS102"/>
    <mergeCell ref="DE101:DL104"/>
    <mergeCell ref="BH101:BI102"/>
    <mergeCell ref="FS107:FT114"/>
    <mergeCell ref="M108:N109"/>
    <mergeCell ref="O108:O109"/>
    <mergeCell ref="P108:Q109"/>
    <mergeCell ref="X108:Y109"/>
    <mergeCell ref="AA108:AB109"/>
    <mergeCell ref="AI108:AJ109"/>
    <mergeCell ref="AK108:AK109"/>
    <mergeCell ref="AL108:AM109"/>
    <mergeCell ref="FA105:FF106"/>
    <mergeCell ref="FG105:FL106"/>
    <mergeCell ref="FM105:FR106"/>
    <mergeCell ref="DU109:DV112"/>
    <mergeCell ref="DW109:DX112"/>
    <mergeCell ref="EE109:EF112"/>
    <mergeCell ref="EG109:EH112"/>
    <mergeCell ref="EQ107:EZ114"/>
    <mergeCell ref="M112:N113"/>
    <mergeCell ref="O112:O113"/>
    <mergeCell ref="P112:Q113"/>
    <mergeCell ref="X112:Y113"/>
    <mergeCell ref="AA112:AB113"/>
    <mergeCell ref="AK110:AK111"/>
    <mergeCell ref="AL110:AM111"/>
    <mergeCell ref="FQ101:FR102"/>
    <mergeCell ref="FA101:FB102"/>
    <mergeCell ref="FC101:FD102"/>
    <mergeCell ref="EJ96:EK97"/>
    <mergeCell ref="EL96:EM97"/>
    <mergeCell ref="ET96:EU97"/>
    <mergeCell ref="EV96:EW97"/>
    <mergeCell ref="BB97:BG98"/>
    <mergeCell ref="FX101:FX104"/>
    <mergeCell ref="AT102:AU103"/>
    <mergeCell ref="AV102:AV103"/>
    <mergeCell ref="AW102:AX103"/>
    <mergeCell ref="DP102:DQ103"/>
    <mergeCell ref="DR102:DS103"/>
    <mergeCell ref="DZ102:EA103"/>
    <mergeCell ref="EB102:EC103"/>
    <mergeCell ref="ET102:EU103"/>
    <mergeCell ref="FE101:FF102"/>
    <mergeCell ref="FG101:FH102"/>
    <mergeCell ref="FI101:FJ102"/>
    <mergeCell ref="FK101:FL102"/>
    <mergeCell ref="FM101:FN102"/>
    <mergeCell ref="FO101:FP102"/>
    <mergeCell ref="DM101:DN104"/>
    <mergeCell ref="DU101:DV104"/>
    <mergeCell ref="DW101:DX104"/>
    <mergeCell ref="EE101:EF104"/>
    <mergeCell ref="EQ101:ER104"/>
    <mergeCell ref="EY101:EZ104"/>
    <mergeCell ref="EV102:EW103"/>
    <mergeCell ref="DP104:DQ105"/>
    <mergeCell ref="DR104:DS105"/>
    <mergeCell ref="FE93:FF94"/>
    <mergeCell ref="FG93:FH94"/>
    <mergeCell ref="ET94:EU95"/>
    <mergeCell ref="EV94:EW95"/>
    <mergeCell ref="BP93:BQ94"/>
    <mergeCell ref="BR93:BS94"/>
    <mergeCell ref="DE93:DL96"/>
    <mergeCell ref="DM93:DN96"/>
    <mergeCell ref="BB103:BG104"/>
    <mergeCell ref="AT104:AU105"/>
    <mergeCell ref="AV104:AV105"/>
    <mergeCell ref="AW104:AX105"/>
    <mergeCell ref="FS99:FT106"/>
    <mergeCell ref="AT100:AU101"/>
    <mergeCell ref="AV100:AV101"/>
    <mergeCell ref="AW100:AX101"/>
    <mergeCell ref="DP100:DQ101"/>
    <mergeCell ref="DR100:DS101"/>
    <mergeCell ref="DZ100:EA101"/>
    <mergeCell ref="EB100:EC101"/>
    <mergeCell ref="ET100:EU101"/>
    <mergeCell ref="EV100:EW101"/>
    <mergeCell ref="FA97:FF98"/>
    <mergeCell ref="FG97:FL98"/>
    <mergeCell ref="FM97:FR98"/>
    <mergeCell ref="AZ99:BA100"/>
    <mergeCell ref="BB99:BG100"/>
    <mergeCell ref="BH99:BM100"/>
    <mergeCell ref="BN99:BS100"/>
    <mergeCell ref="BT99:BU106"/>
    <mergeCell ref="DE99:DF100"/>
    <mergeCell ref="EG99:EP106"/>
    <mergeCell ref="AQ93:AR96"/>
    <mergeCell ref="AZ93:BA96"/>
    <mergeCell ref="BB93:BC94"/>
    <mergeCell ref="BD93:BE94"/>
    <mergeCell ref="BF93:BG94"/>
    <mergeCell ref="BH93:BI94"/>
    <mergeCell ref="BB95:BG96"/>
    <mergeCell ref="BH95:BM96"/>
    <mergeCell ref="FS91:FT98"/>
    <mergeCell ref="AT92:AU93"/>
    <mergeCell ref="AW92:AX93"/>
    <mergeCell ref="DP92:DQ93"/>
    <mergeCell ref="DR92:DS93"/>
    <mergeCell ref="EJ92:EK93"/>
    <mergeCell ref="EL92:EM93"/>
    <mergeCell ref="ET92:EU93"/>
    <mergeCell ref="EV92:EW93"/>
    <mergeCell ref="BJ93:BK94"/>
    <mergeCell ref="AT96:AU97"/>
    <mergeCell ref="AW96:AX97"/>
    <mergeCell ref="DP96:DQ97"/>
    <mergeCell ref="DR96:DS97"/>
    <mergeCell ref="FI93:FJ94"/>
    <mergeCell ref="FK93:FL94"/>
    <mergeCell ref="FM93:FN94"/>
    <mergeCell ref="FO93:FP94"/>
    <mergeCell ref="FQ93:FR94"/>
    <mergeCell ref="AT94:AU95"/>
    <mergeCell ref="AW94:AX95"/>
    <mergeCell ref="DP94:DQ95"/>
    <mergeCell ref="DR94:DS95"/>
    <mergeCell ref="EJ94:EK95"/>
    <mergeCell ref="FM89:FR90"/>
    <mergeCell ref="FX89:FX92"/>
    <mergeCell ref="BB91:BG92"/>
    <mergeCell ref="BH91:BM92"/>
    <mergeCell ref="BN91:BS92"/>
    <mergeCell ref="BT91:BU98"/>
    <mergeCell ref="DE91:DF92"/>
    <mergeCell ref="DW91:EF98"/>
    <mergeCell ref="EL88:EM89"/>
    <mergeCell ref="ET88:EU89"/>
    <mergeCell ref="EV88:EW89"/>
    <mergeCell ref="BB89:BG90"/>
    <mergeCell ref="BH89:BM90"/>
    <mergeCell ref="BN89:BS90"/>
    <mergeCell ref="BY89:CA90"/>
    <mergeCell ref="CB89:CL90"/>
    <mergeCell ref="FS83:FT90"/>
    <mergeCell ref="FX83:FX86"/>
    <mergeCell ref="BH97:BM98"/>
    <mergeCell ref="BN97:BS98"/>
    <mergeCell ref="DU93:DV96"/>
    <mergeCell ref="EG93:EH96"/>
    <mergeCell ref="BN95:BS96"/>
    <mergeCell ref="FX95:FX98"/>
    <mergeCell ref="FK85:FL86"/>
    <mergeCell ref="FM85:FN86"/>
    <mergeCell ref="FO85:FP86"/>
    <mergeCell ref="FQ85:FR86"/>
    <mergeCell ref="EQ93:ER96"/>
    <mergeCell ref="EY93:EZ96"/>
    <mergeCell ref="FA93:FB94"/>
    <mergeCell ref="FC93:FD94"/>
    <mergeCell ref="BF85:BG86"/>
    <mergeCell ref="DM83:DV90"/>
    <mergeCell ref="ET86:EU87"/>
    <mergeCell ref="BB87:BG88"/>
    <mergeCell ref="BH87:BM88"/>
    <mergeCell ref="BN87:BS88"/>
    <mergeCell ref="DZ88:EA89"/>
    <mergeCell ref="EB88:EC89"/>
    <mergeCell ref="DZ86:EA87"/>
    <mergeCell ref="EB86:EC87"/>
    <mergeCell ref="EJ86:EK87"/>
    <mergeCell ref="EY85:EZ88"/>
    <mergeCell ref="FA85:FB86"/>
    <mergeCell ref="FC85:FD86"/>
    <mergeCell ref="FE85:FF86"/>
    <mergeCell ref="FG85:FH86"/>
    <mergeCell ref="FI85:FJ86"/>
    <mergeCell ref="BP85:BQ86"/>
    <mergeCell ref="BR85:BS86"/>
    <mergeCell ref="DE85:DL88"/>
    <mergeCell ref="DW85:DX88"/>
    <mergeCell ref="EE85:EF88"/>
    <mergeCell ref="EG85:EH88"/>
    <mergeCell ref="FA89:FF90"/>
    <mergeCell ref="FG89:FL90"/>
    <mergeCell ref="FM78:FR82"/>
    <mergeCell ref="FS78:FT82"/>
    <mergeCell ref="AQ80:BA82"/>
    <mergeCell ref="DM80:DV82"/>
    <mergeCell ref="DW80:EF82"/>
    <mergeCell ref="EG80:EP82"/>
    <mergeCell ref="EQ80:EZ82"/>
    <mergeCell ref="DE81:DL82"/>
    <mergeCell ref="DM78:DN79"/>
    <mergeCell ref="DW78:DX79"/>
    <mergeCell ref="EG78:EH79"/>
    <mergeCell ref="EQ78:ER79"/>
    <mergeCell ref="FA78:FF82"/>
    <mergeCell ref="FG78:FL82"/>
    <mergeCell ref="B78:I80"/>
    <mergeCell ref="J78:K79"/>
    <mergeCell ref="U78:V79"/>
    <mergeCell ref="AF78:AG79"/>
    <mergeCell ref="AQ78:AR79"/>
    <mergeCell ref="DE78:DL80"/>
    <mergeCell ref="J80:T82"/>
    <mergeCell ref="U80:AE82"/>
    <mergeCell ref="AF80:AP82"/>
    <mergeCell ref="BB78:BG82"/>
    <mergeCell ref="BH78:BM82"/>
    <mergeCell ref="BN78:BS82"/>
    <mergeCell ref="BT78:BU82"/>
    <mergeCell ref="B91:C92"/>
    <mergeCell ref="U91:AE98"/>
    <mergeCell ref="AO91:AP92"/>
    <mergeCell ref="M104:N105"/>
    <mergeCell ref="P104:Q105"/>
    <mergeCell ref="X104:Y105"/>
    <mergeCell ref="Z104:Z105"/>
    <mergeCell ref="AA104:AB105"/>
    <mergeCell ref="M102:N103"/>
    <mergeCell ref="P102:Q103"/>
    <mergeCell ref="X102:Y103"/>
    <mergeCell ref="Z102:Z103"/>
    <mergeCell ref="AA102:AB103"/>
    <mergeCell ref="B101:I104"/>
    <mergeCell ref="J101:K104"/>
    <mergeCell ref="S101:T104"/>
    <mergeCell ref="U101:V104"/>
    <mergeCell ref="AD101:AE104"/>
    <mergeCell ref="M100:N101"/>
    <mergeCell ref="P100:Q101"/>
    <mergeCell ref="X100:Y101"/>
    <mergeCell ref="Z100:Z101"/>
    <mergeCell ref="AA100:AB101"/>
    <mergeCell ref="B99:C100"/>
    <mergeCell ref="AF99:AP106"/>
    <mergeCell ref="B93:I96"/>
    <mergeCell ref="J93:K96"/>
    <mergeCell ref="M96:N97"/>
    <mergeCell ref="O96:O97"/>
    <mergeCell ref="P96:Q97"/>
    <mergeCell ref="AI96:AJ97"/>
    <mergeCell ref="AK96:AK97"/>
    <mergeCell ref="AL96:AM97"/>
    <mergeCell ref="M94:N95"/>
    <mergeCell ref="O94:O95"/>
    <mergeCell ref="P94:Q95"/>
    <mergeCell ref="AI94:AJ95"/>
    <mergeCell ref="AK94:AK95"/>
    <mergeCell ref="AL94:AM95"/>
    <mergeCell ref="EO93:EP96"/>
    <mergeCell ref="EL94:EM95"/>
    <mergeCell ref="BL93:BM94"/>
    <mergeCell ref="BN93:BO94"/>
    <mergeCell ref="EV86:EW87"/>
    <mergeCell ref="S93:T96"/>
    <mergeCell ref="AF93:AG96"/>
    <mergeCell ref="AO93:AP96"/>
    <mergeCell ref="M92:N93"/>
    <mergeCell ref="O92:O93"/>
    <mergeCell ref="P92:Q93"/>
    <mergeCell ref="AI92:AJ93"/>
    <mergeCell ref="AK92:AK93"/>
    <mergeCell ref="AL92:AM93"/>
    <mergeCell ref="AT88:AU89"/>
    <mergeCell ref="AV88:AV89"/>
    <mergeCell ref="AW88:AX89"/>
    <mergeCell ref="AT86:AU87"/>
    <mergeCell ref="AV86:AV87"/>
    <mergeCell ref="AW86:AX87"/>
    <mergeCell ref="AQ85:AR88"/>
    <mergeCell ref="BH85:BI86"/>
    <mergeCell ref="X88:Y89"/>
    <mergeCell ref="Z88:Z89"/>
    <mergeCell ref="AA88:AB89"/>
    <mergeCell ref="AI88:AJ89"/>
    <mergeCell ref="AL88:AM89"/>
    <mergeCell ref="AL86:AM87"/>
    <mergeCell ref="BY87:CA88"/>
    <mergeCell ref="EV84:EW85"/>
    <mergeCell ref="EO85:EP88"/>
    <mergeCell ref="EQ85:ER88"/>
    <mergeCell ref="EL86:EM87"/>
    <mergeCell ref="EJ88:EK89"/>
    <mergeCell ref="BY85:CA86"/>
    <mergeCell ref="CB85:CL86"/>
    <mergeCell ref="CB87:CL88"/>
    <mergeCell ref="BJ85:BK86"/>
    <mergeCell ref="BL85:BM86"/>
    <mergeCell ref="BN85:BO86"/>
    <mergeCell ref="AT84:AU85"/>
    <mergeCell ref="AV84:AV85"/>
    <mergeCell ref="AW84:AX85"/>
    <mergeCell ref="DZ84:EA85"/>
    <mergeCell ref="EB84:EC85"/>
    <mergeCell ref="EJ84:EK85"/>
    <mergeCell ref="EL84:EM85"/>
    <mergeCell ref="ET84:EU85"/>
    <mergeCell ref="AZ83:BA84"/>
    <mergeCell ref="BB83:BG84"/>
    <mergeCell ref="BH83:BM84"/>
    <mergeCell ref="BN83:BS84"/>
    <mergeCell ref="BT83:BU90"/>
    <mergeCell ref="DE83:DF84"/>
    <mergeCell ref="AZ85:BA88"/>
    <mergeCell ref="BB85:BC86"/>
    <mergeCell ref="BD85:BE86"/>
    <mergeCell ref="DM71:DN74"/>
    <mergeCell ref="AO71:AP74"/>
    <mergeCell ref="BB71:BC72"/>
    <mergeCell ref="BD71:BE72"/>
    <mergeCell ref="BF71:BG72"/>
    <mergeCell ref="BH71:BI72"/>
    <mergeCell ref="BJ71:BK72"/>
    <mergeCell ref="DZ72:EA73"/>
    <mergeCell ref="EB72:EC73"/>
    <mergeCell ref="FK71:FL72"/>
    <mergeCell ref="FM71:FN72"/>
    <mergeCell ref="FO71:FP72"/>
    <mergeCell ref="B85:I88"/>
    <mergeCell ref="U85:V88"/>
    <mergeCell ref="AD85:AE88"/>
    <mergeCell ref="AF85:AG88"/>
    <mergeCell ref="AO85:AP88"/>
    <mergeCell ref="X86:Y87"/>
    <mergeCell ref="Z86:Z87"/>
    <mergeCell ref="AA86:AB87"/>
    <mergeCell ref="AI86:AJ87"/>
    <mergeCell ref="X84:Y85"/>
    <mergeCell ref="Z84:Z85"/>
    <mergeCell ref="AA84:AB85"/>
    <mergeCell ref="AI84:AJ85"/>
    <mergeCell ref="AL84:AM85"/>
    <mergeCell ref="BY83:CA84"/>
    <mergeCell ref="CB83:CL84"/>
    <mergeCell ref="B81:I82"/>
    <mergeCell ref="B83:C84"/>
    <mergeCell ref="J83:T90"/>
    <mergeCell ref="AD83:AE84"/>
    <mergeCell ref="AI72:AJ73"/>
    <mergeCell ref="EO71:EP74"/>
    <mergeCell ref="FA71:FB72"/>
    <mergeCell ref="FC71:FD72"/>
    <mergeCell ref="FE71:FF72"/>
    <mergeCell ref="FG71:FH72"/>
    <mergeCell ref="FI71:FJ72"/>
    <mergeCell ref="BL71:BM72"/>
    <mergeCell ref="BN71:BO72"/>
    <mergeCell ref="BP71:BQ72"/>
    <mergeCell ref="BR71:BS72"/>
    <mergeCell ref="DE71:DL74"/>
    <mergeCell ref="FA75:FF76"/>
    <mergeCell ref="FG75:FL76"/>
    <mergeCell ref="FM75:FR76"/>
    <mergeCell ref="EB74:EC75"/>
    <mergeCell ref="EJ74:EK75"/>
    <mergeCell ref="EL74:EM75"/>
    <mergeCell ref="BB75:BG76"/>
    <mergeCell ref="BH75:BM76"/>
    <mergeCell ref="BN75:BS76"/>
    <mergeCell ref="AI74:AJ75"/>
    <mergeCell ref="AK74:AK75"/>
    <mergeCell ref="AL74:AM75"/>
    <mergeCell ref="DP74:DQ75"/>
    <mergeCell ref="DR74:DS75"/>
    <mergeCell ref="DZ74:EA75"/>
    <mergeCell ref="EJ72:EK73"/>
    <mergeCell ref="EL72:EM73"/>
    <mergeCell ref="BB73:BG74"/>
    <mergeCell ref="BH73:BM74"/>
    <mergeCell ref="BN73:BS74"/>
    <mergeCell ref="B69:C70"/>
    <mergeCell ref="AQ69:BA76"/>
    <mergeCell ref="BB69:BG70"/>
    <mergeCell ref="BH69:BM70"/>
    <mergeCell ref="BN69:BS70"/>
    <mergeCell ref="BT69:BU76"/>
    <mergeCell ref="DE69:DF70"/>
    <mergeCell ref="AA66:AB67"/>
    <mergeCell ref="AT66:AU67"/>
    <mergeCell ref="AV66:AV67"/>
    <mergeCell ref="AW66:AX67"/>
    <mergeCell ref="DP66:DQ67"/>
    <mergeCell ref="DR66:DS67"/>
    <mergeCell ref="BB67:BG68"/>
    <mergeCell ref="BH67:BM68"/>
    <mergeCell ref="BN67:BS68"/>
    <mergeCell ref="B63:I66"/>
    <mergeCell ref="J63:K66"/>
    <mergeCell ref="P66:Q67"/>
    <mergeCell ref="X66:Y67"/>
    <mergeCell ref="B71:I74"/>
    <mergeCell ref="J71:K74"/>
    <mergeCell ref="S71:T74"/>
    <mergeCell ref="U71:V74"/>
    <mergeCell ref="AD71:AE74"/>
    <mergeCell ref="AF71:AG74"/>
    <mergeCell ref="DP70:DQ71"/>
    <mergeCell ref="DR70:DS71"/>
    <mergeCell ref="M74:N75"/>
    <mergeCell ref="O74:O75"/>
    <mergeCell ref="P74:Q75"/>
    <mergeCell ref="X74:Y75"/>
    <mergeCell ref="FS69:FT76"/>
    <mergeCell ref="M70:N71"/>
    <mergeCell ref="O70:O71"/>
    <mergeCell ref="P70:Q71"/>
    <mergeCell ref="X70:Y71"/>
    <mergeCell ref="AA70:AB71"/>
    <mergeCell ref="AI70:AJ71"/>
    <mergeCell ref="AK70:AK71"/>
    <mergeCell ref="AL70:AM71"/>
    <mergeCell ref="FA67:FF68"/>
    <mergeCell ref="FG67:FL68"/>
    <mergeCell ref="FM67:FR68"/>
    <mergeCell ref="DZ70:EA71"/>
    <mergeCell ref="EB70:EC71"/>
    <mergeCell ref="EJ70:EK71"/>
    <mergeCell ref="EL70:EM71"/>
    <mergeCell ref="DU71:DV74"/>
    <mergeCell ref="DW71:DX74"/>
    <mergeCell ref="EE71:EF74"/>
    <mergeCell ref="EG71:EH74"/>
    <mergeCell ref="EQ69:EZ76"/>
    <mergeCell ref="AA74:AB75"/>
    <mergeCell ref="AK72:AK73"/>
    <mergeCell ref="AL72:AM73"/>
    <mergeCell ref="DP72:DQ73"/>
    <mergeCell ref="DR72:DS73"/>
    <mergeCell ref="FQ71:FR72"/>
    <mergeCell ref="M72:N73"/>
    <mergeCell ref="O72:O73"/>
    <mergeCell ref="P72:Q73"/>
    <mergeCell ref="X72:Y73"/>
    <mergeCell ref="AA72:AB73"/>
    <mergeCell ref="FX63:FX66"/>
    <mergeCell ref="M64:N65"/>
    <mergeCell ref="P64:Q65"/>
    <mergeCell ref="X64:Y65"/>
    <mergeCell ref="Z64:Z65"/>
    <mergeCell ref="AA64:AB65"/>
    <mergeCell ref="EY63:EZ66"/>
    <mergeCell ref="FA63:FB64"/>
    <mergeCell ref="FC63:FD64"/>
    <mergeCell ref="FE63:FF64"/>
    <mergeCell ref="FG63:FH64"/>
    <mergeCell ref="FI63:FJ64"/>
    <mergeCell ref="BL63:BM64"/>
    <mergeCell ref="BN63:BO64"/>
    <mergeCell ref="BP63:BQ64"/>
    <mergeCell ref="BR63:BS64"/>
    <mergeCell ref="DE63:DL66"/>
    <mergeCell ref="DM63:DN66"/>
    <mergeCell ref="AZ63:BA66"/>
    <mergeCell ref="BB63:BC64"/>
    <mergeCell ref="BD63:BE64"/>
    <mergeCell ref="BF63:BG64"/>
    <mergeCell ref="BH63:BI64"/>
    <mergeCell ref="BJ63:BK64"/>
    <mergeCell ref="S63:T66"/>
    <mergeCell ref="U63:V66"/>
    <mergeCell ref="AD63:AE66"/>
    <mergeCell ref="AQ63:AR66"/>
    <mergeCell ref="M66:N67"/>
    <mergeCell ref="EB64:EC65"/>
    <mergeCell ref="ET64:EU65"/>
    <mergeCell ref="EV64:EW65"/>
    <mergeCell ref="FS61:FT68"/>
    <mergeCell ref="M62:N63"/>
    <mergeCell ref="P62:Q63"/>
    <mergeCell ref="X62:Y63"/>
    <mergeCell ref="Z62:Z63"/>
    <mergeCell ref="AA62:AB63"/>
    <mergeCell ref="AT62:AU63"/>
    <mergeCell ref="AV62:AV63"/>
    <mergeCell ref="AW62:AX63"/>
    <mergeCell ref="FM63:FN64"/>
    <mergeCell ref="FO63:FP64"/>
    <mergeCell ref="FQ63:FR64"/>
    <mergeCell ref="BB65:BG66"/>
    <mergeCell ref="BH65:BM66"/>
    <mergeCell ref="BN65:BS66"/>
    <mergeCell ref="DZ66:EA67"/>
    <mergeCell ref="EB66:EC67"/>
    <mergeCell ref="ET66:EU67"/>
    <mergeCell ref="EV66:EW67"/>
    <mergeCell ref="AT64:AU65"/>
    <mergeCell ref="AV64:AV65"/>
    <mergeCell ref="AW64:AX65"/>
    <mergeCell ref="DP64:DQ65"/>
    <mergeCell ref="DR64:DS65"/>
    <mergeCell ref="DZ64:EA65"/>
    <mergeCell ref="FK63:FL64"/>
    <mergeCell ref="Z66:Z67"/>
    <mergeCell ref="DP62:DQ63"/>
    <mergeCell ref="DR62:DS63"/>
    <mergeCell ref="DZ62:EA63"/>
    <mergeCell ref="EB62:EC63"/>
    <mergeCell ref="ET62:EU63"/>
    <mergeCell ref="EV62:EW63"/>
    <mergeCell ref="DU63:DV66"/>
    <mergeCell ref="DW63:DX66"/>
    <mergeCell ref="EE63:EF66"/>
    <mergeCell ref="EQ63:ER66"/>
    <mergeCell ref="EG61:EP68"/>
    <mergeCell ref="BH55:BI56"/>
    <mergeCell ref="BJ55:BK56"/>
    <mergeCell ref="BT53:BU60"/>
    <mergeCell ref="DE53:DF54"/>
    <mergeCell ref="DW53:EF60"/>
    <mergeCell ref="FG59:FL60"/>
    <mergeCell ref="FM59:FR60"/>
    <mergeCell ref="B61:C62"/>
    <mergeCell ref="AF61:AP68"/>
    <mergeCell ref="AZ61:BA62"/>
    <mergeCell ref="BB61:BG62"/>
    <mergeCell ref="BH61:BM62"/>
    <mergeCell ref="BN61:BS62"/>
    <mergeCell ref="BT61:BU68"/>
    <mergeCell ref="DE61:DF62"/>
    <mergeCell ref="AT58:AU59"/>
    <mergeCell ref="AW58:AX59"/>
    <mergeCell ref="DP58:DQ59"/>
    <mergeCell ref="DR58:DS59"/>
    <mergeCell ref="EJ58:EK59"/>
    <mergeCell ref="EL58:EM59"/>
    <mergeCell ref="BB59:BG60"/>
    <mergeCell ref="BH59:BM60"/>
    <mergeCell ref="BN59:BS60"/>
    <mergeCell ref="BB57:BG58"/>
    <mergeCell ref="BH57:BM58"/>
    <mergeCell ref="BR55:BS56"/>
    <mergeCell ref="FX57:FX60"/>
    <mergeCell ref="M58:N59"/>
    <mergeCell ref="O58:O59"/>
    <mergeCell ref="P58:Q59"/>
    <mergeCell ref="AI58:AJ59"/>
    <mergeCell ref="AK58:AK59"/>
    <mergeCell ref="AL58:AM59"/>
    <mergeCell ref="DP56:DQ57"/>
    <mergeCell ref="DR56:DS57"/>
    <mergeCell ref="EJ56:EK57"/>
    <mergeCell ref="EL56:EM57"/>
    <mergeCell ref="ET56:EU57"/>
    <mergeCell ref="EV56:EW57"/>
    <mergeCell ref="FO55:FP56"/>
    <mergeCell ref="FQ55:FR56"/>
    <mergeCell ref="M56:N57"/>
    <mergeCell ref="O56:O57"/>
    <mergeCell ref="P56:Q57"/>
    <mergeCell ref="AI56:AJ57"/>
    <mergeCell ref="AK56:AK57"/>
    <mergeCell ref="AL56:AM57"/>
    <mergeCell ref="FE55:FF56"/>
    <mergeCell ref="FG55:FH56"/>
    <mergeCell ref="FI55:FJ56"/>
    <mergeCell ref="FK55:FL56"/>
    <mergeCell ref="FM55:FN56"/>
    <mergeCell ref="DU55:DV58"/>
    <mergeCell ref="EG55:EH58"/>
    <mergeCell ref="EO55:EP58"/>
    <mergeCell ref="FX51:FX54"/>
    <mergeCell ref="B53:C54"/>
    <mergeCell ref="U53:AE60"/>
    <mergeCell ref="AO53:AP54"/>
    <mergeCell ref="BB53:BG54"/>
    <mergeCell ref="BH53:BM54"/>
    <mergeCell ref="BN53:BS54"/>
    <mergeCell ref="EL50:EM51"/>
    <mergeCell ref="ET50:EU51"/>
    <mergeCell ref="EV50:EW51"/>
    <mergeCell ref="BB51:BG52"/>
    <mergeCell ref="BH51:BM52"/>
    <mergeCell ref="BN51:BS52"/>
    <mergeCell ref="BY51:CA52"/>
    <mergeCell ref="CB51:CL52"/>
    <mergeCell ref="AT50:AU51"/>
    <mergeCell ref="AV50:AV51"/>
    <mergeCell ref="AW50:AX51"/>
    <mergeCell ref="DZ50:EA51"/>
    <mergeCell ref="EB50:EC51"/>
    <mergeCell ref="EJ50:EK51"/>
    <mergeCell ref="BN57:BS58"/>
    <mergeCell ref="EQ55:ER58"/>
    <mergeCell ref="EY55:EZ58"/>
    <mergeCell ref="DE55:DL58"/>
    <mergeCell ref="DM55:DN58"/>
    <mergeCell ref="ET54:EU55"/>
    <mergeCell ref="EV54:EW55"/>
    <mergeCell ref="B55:I58"/>
    <mergeCell ref="J55:K58"/>
    <mergeCell ref="S55:T58"/>
    <mergeCell ref="AF55:AG58"/>
    <mergeCell ref="AO55:AP58"/>
    <mergeCell ref="AQ55:AR58"/>
    <mergeCell ref="FA47:FB48"/>
    <mergeCell ref="FC47:FD48"/>
    <mergeCell ref="EJ48:EK49"/>
    <mergeCell ref="CB47:CL48"/>
    <mergeCell ref="DE47:DL50"/>
    <mergeCell ref="DW47:DX50"/>
    <mergeCell ref="EE47:EF50"/>
    <mergeCell ref="EB48:EC49"/>
    <mergeCell ref="BF47:BG48"/>
    <mergeCell ref="BH47:BI48"/>
    <mergeCell ref="BJ47:BK48"/>
    <mergeCell ref="BL47:BM48"/>
    <mergeCell ref="AT56:AU57"/>
    <mergeCell ref="AW56:AX57"/>
    <mergeCell ref="FC55:FD56"/>
    <mergeCell ref="FA55:FB56"/>
    <mergeCell ref="ET58:EU59"/>
    <mergeCell ref="EV58:EW59"/>
    <mergeCell ref="FA59:FF60"/>
    <mergeCell ref="BL55:BM56"/>
    <mergeCell ref="BN55:BO56"/>
    <mergeCell ref="BP55:BQ56"/>
    <mergeCell ref="FS53:FT60"/>
    <mergeCell ref="M54:N55"/>
    <mergeCell ref="O54:O55"/>
    <mergeCell ref="P54:Q55"/>
    <mergeCell ref="AI54:AJ55"/>
    <mergeCell ref="AK54:AK55"/>
    <mergeCell ref="AL54:AM55"/>
    <mergeCell ref="FA51:FF52"/>
    <mergeCell ref="FG51:FL52"/>
    <mergeCell ref="FM51:FR52"/>
    <mergeCell ref="AZ55:BA58"/>
    <mergeCell ref="BB55:BC56"/>
    <mergeCell ref="AT54:AU55"/>
    <mergeCell ref="AW54:AX55"/>
    <mergeCell ref="DP54:DQ55"/>
    <mergeCell ref="DR54:DS55"/>
    <mergeCell ref="EJ54:EK55"/>
    <mergeCell ref="EL54:EM55"/>
    <mergeCell ref="BD55:BE56"/>
    <mergeCell ref="BF55:BG56"/>
    <mergeCell ref="X50:Y51"/>
    <mergeCell ref="Z50:Z51"/>
    <mergeCell ref="AA50:AB51"/>
    <mergeCell ref="AI50:AJ51"/>
    <mergeCell ref="AL50:AM51"/>
    <mergeCell ref="AD47:AE50"/>
    <mergeCell ref="AF47:AG50"/>
    <mergeCell ref="AO47:AP50"/>
    <mergeCell ref="AQ47:AR50"/>
    <mergeCell ref="AZ47:BA50"/>
    <mergeCell ref="BB47:BC48"/>
    <mergeCell ref="BD47:BE48"/>
    <mergeCell ref="FQ47:FR48"/>
    <mergeCell ref="X48:Y49"/>
    <mergeCell ref="Z48:Z49"/>
    <mergeCell ref="AA48:AB49"/>
    <mergeCell ref="AI48:AJ49"/>
    <mergeCell ref="AL48:AM49"/>
    <mergeCell ref="AT48:AU49"/>
    <mergeCell ref="AV48:AV49"/>
    <mergeCell ref="AW48:AX49"/>
    <mergeCell ref="DZ48:EA49"/>
    <mergeCell ref="FE47:FF48"/>
    <mergeCell ref="FG47:FH48"/>
    <mergeCell ref="FI47:FJ48"/>
    <mergeCell ref="FK47:FL48"/>
    <mergeCell ref="FM47:FN48"/>
    <mergeCell ref="FO47:FP48"/>
    <mergeCell ref="EG47:EH50"/>
    <mergeCell ref="EO47:EP50"/>
    <mergeCell ref="EQ47:ER50"/>
    <mergeCell ref="EY47:EZ50"/>
    <mergeCell ref="BB49:BG50"/>
    <mergeCell ref="FX45:FX48"/>
    <mergeCell ref="X46:Y47"/>
    <mergeCell ref="Z46:Z47"/>
    <mergeCell ref="AA46:AB47"/>
    <mergeCell ref="AI46:AJ47"/>
    <mergeCell ref="AL46:AM47"/>
    <mergeCell ref="AT46:AU47"/>
    <mergeCell ref="AV46:AV47"/>
    <mergeCell ref="AW46:AX47"/>
    <mergeCell ref="DZ46:EA47"/>
    <mergeCell ref="BT45:BU52"/>
    <mergeCell ref="BY45:CA46"/>
    <mergeCell ref="CB45:CL46"/>
    <mergeCell ref="DE45:DF46"/>
    <mergeCell ref="DM45:DV52"/>
    <mergeCell ref="FS45:FT52"/>
    <mergeCell ref="EB46:EC47"/>
    <mergeCell ref="EJ46:EK47"/>
    <mergeCell ref="EL46:EM47"/>
    <mergeCell ref="ET46:EU47"/>
    <mergeCell ref="EL48:EM49"/>
    <mergeCell ref="ET48:EU49"/>
    <mergeCell ref="EV48:EW49"/>
    <mergeCell ref="BR47:BS48"/>
    <mergeCell ref="BY47:CA48"/>
    <mergeCell ref="BN47:BO48"/>
    <mergeCell ref="BP47:BQ48"/>
    <mergeCell ref="EV46:EW47"/>
    <mergeCell ref="BH49:BM50"/>
    <mergeCell ref="BN49:BS50"/>
    <mergeCell ref="BY49:CA50"/>
    <mergeCell ref="CB49:CL50"/>
    <mergeCell ref="B33:I36"/>
    <mergeCell ref="J33:K36"/>
    <mergeCell ref="EQ42:EZ44"/>
    <mergeCell ref="B43:I44"/>
    <mergeCell ref="DE43:DL44"/>
    <mergeCell ref="B45:C46"/>
    <mergeCell ref="J45:T52"/>
    <mergeCell ref="AD45:AE46"/>
    <mergeCell ref="AZ45:BA46"/>
    <mergeCell ref="BB45:BG46"/>
    <mergeCell ref="BH45:BM46"/>
    <mergeCell ref="BN45:BS46"/>
    <mergeCell ref="EQ40:ER41"/>
    <mergeCell ref="FA40:FF44"/>
    <mergeCell ref="FG40:FL44"/>
    <mergeCell ref="FM40:FR44"/>
    <mergeCell ref="FS40:FT44"/>
    <mergeCell ref="J42:T44"/>
    <mergeCell ref="U42:AE44"/>
    <mergeCell ref="AF42:AP44"/>
    <mergeCell ref="AQ42:BA44"/>
    <mergeCell ref="DM42:DV44"/>
    <mergeCell ref="BN40:BS44"/>
    <mergeCell ref="BT40:BU44"/>
    <mergeCell ref="DE40:DL42"/>
    <mergeCell ref="DM40:DN41"/>
    <mergeCell ref="DW40:DX41"/>
    <mergeCell ref="EG40:EH41"/>
    <mergeCell ref="DW42:EF44"/>
    <mergeCell ref="EG42:EP44"/>
    <mergeCell ref="B47:I50"/>
    <mergeCell ref="U47:V50"/>
    <mergeCell ref="FK33:FL34"/>
    <mergeCell ref="DR32:DS33"/>
    <mergeCell ref="DZ32:EA33"/>
    <mergeCell ref="EB32:EC33"/>
    <mergeCell ref="EJ32:EK33"/>
    <mergeCell ref="EL32:EM33"/>
    <mergeCell ref="DU33:DV36"/>
    <mergeCell ref="DW33:DX36"/>
    <mergeCell ref="EE33:EF36"/>
    <mergeCell ref="EG33:EH36"/>
    <mergeCell ref="EQ31:EZ38"/>
    <mergeCell ref="FA37:FF38"/>
    <mergeCell ref="FG37:FL38"/>
    <mergeCell ref="FM37:FR38"/>
    <mergeCell ref="B40:I42"/>
    <mergeCell ref="J40:K41"/>
    <mergeCell ref="U40:V41"/>
    <mergeCell ref="AF40:AG41"/>
    <mergeCell ref="AQ40:AR41"/>
    <mergeCell ref="BB40:BG44"/>
    <mergeCell ref="BH40:BM44"/>
    <mergeCell ref="EB36:EC37"/>
    <mergeCell ref="EJ36:EK37"/>
    <mergeCell ref="EL36:EM37"/>
    <mergeCell ref="BB37:BG38"/>
    <mergeCell ref="BH37:BM38"/>
    <mergeCell ref="BN37:BS38"/>
    <mergeCell ref="AI36:AJ37"/>
    <mergeCell ref="AK36:AK37"/>
    <mergeCell ref="AL36:AM37"/>
    <mergeCell ref="DP36:DQ37"/>
    <mergeCell ref="DR36:DS37"/>
    <mergeCell ref="BJ33:BK34"/>
    <mergeCell ref="S33:T36"/>
    <mergeCell ref="U33:V36"/>
    <mergeCell ref="AD33:AE36"/>
    <mergeCell ref="AF33:AG36"/>
    <mergeCell ref="DP32:DQ33"/>
    <mergeCell ref="EJ34:EK35"/>
    <mergeCell ref="EL34:EM35"/>
    <mergeCell ref="BB35:BG36"/>
    <mergeCell ref="BH35:BM36"/>
    <mergeCell ref="BN35:BS36"/>
    <mergeCell ref="M36:N37"/>
    <mergeCell ref="O36:O37"/>
    <mergeCell ref="P36:Q37"/>
    <mergeCell ref="X36:Y37"/>
    <mergeCell ref="AA36:AB37"/>
    <mergeCell ref="AK34:AK35"/>
    <mergeCell ref="AL34:AM35"/>
    <mergeCell ref="DP34:DQ35"/>
    <mergeCell ref="DR34:DS35"/>
    <mergeCell ref="DZ34:EA35"/>
    <mergeCell ref="EB34:EC35"/>
    <mergeCell ref="DZ36:EA37"/>
    <mergeCell ref="B31:C32"/>
    <mergeCell ref="AQ31:BA38"/>
    <mergeCell ref="BB31:BG32"/>
    <mergeCell ref="BH31:BM32"/>
    <mergeCell ref="BN31:BS32"/>
    <mergeCell ref="BT31:BU38"/>
    <mergeCell ref="DE31:DF32"/>
    <mergeCell ref="AA28:AB29"/>
    <mergeCell ref="AT28:AU29"/>
    <mergeCell ref="AV28:AV29"/>
    <mergeCell ref="AW28:AX29"/>
    <mergeCell ref="DP28:DQ29"/>
    <mergeCell ref="DR28:DS29"/>
    <mergeCell ref="BB29:BG30"/>
    <mergeCell ref="BH29:BM30"/>
    <mergeCell ref="BN29:BS30"/>
    <mergeCell ref="B25:I28"/>
    <mergeCell ref="J25:K28"/>
    <mergeCell ref="P28:Q29"/>
    <mergeCell ref="X28:Y29"/>
    <mergeCell ref="M34:N35"/>
    <mergeCell ref="O34:O35"/>
    <mergeCell ref="P34:Q35"/>
    <mergeCell ref="X34:Y35"/>
    <mergeCell ref="AA34:AB35"/>
    <mergeCell ref="AI34:AJ35"/>
    <mergeCell ref="BL33:BM34"/>
    <mergeCell ref="BN33:BO34"/>
    <mergeCell ref="BP33:BQ34"/>
    <mergeCell ref="BR33:BS34"/>
    <mergeCell ref="DE33:DL36"/>
    <mergeCell ref="DM33:DN36"/>
    <mergeCell ref="AV26:AV27"/>
    <mergeCell ref="AW26:AX27"/>
    <mergeCell ref="DP26:DQ27"/>
    <mergeCell ref="DR26:DS27"/>
    <mergeCell ref="DZ26:EA27"/>
    <mergeCell ref="FK25:FL26"/>
    <mergeCell ref="FS31:FT38"/>
    <mergeCell ref="M32:N33"/>
    <mergeCell ref="O32:O33"/>
    <mergeCell ref="P32:Q33"/>
    <mergeCell ref="X32:Y33"/>
    <mergeCell ref="AA32:AB33"/>
    <mergeCell ref="AI32:AJ33"/>
    <mergeCell ref="AK32:AK33"/>
    <mergeCell ref="AL32:AM33"/>
    <mergeCell ref="FA29:FF30"/>
    <mergeCell ref="FG29:FL30"/>
    <mergeCell ref="FM29:FR30"/>
    <mergeCell ref="FM33:FN34"/>
    <mergeCell ref="FO33:FP34"/>
    <mergeCell ref="FQ33:FR34"/>
    <mergeCell ref="EO33:EP36"/>
    <mergeCell ref="FA33:FB34"/>
    <mergeCell ref="FC33:FD34"/>
    <mergeCell ref="FE33:FF34"/>
    <mergeCell ref="FG33:FH34"/>
    <mergeCell ref="FI33:FJ34"/>
    <mergeCell ref="AO33:AP36"/>
    <mergeCell ref="BB33:BC34"/>
    <mergeCell ref="BD33:BE34"/>
    <mergeCell ref="BF33:BG34"/>
    <mergeCell ref="BH33:BI34"/>
    <mergeCell ref="FX25:FX28"/>
    <mergeCell ref="M26:N27"/>
    <mergeCell ref="P26:Q27"/>
    <mergeCell ref="X26:Y27"/>
    <mergeCell ref="Z26:Z27"/>
    <mergeCell ref="AA26:AB27"/>
    <mergeCell ref="EY25:EZ28"/>
    <mergeCell ref="FA25:FB26"/>
    <mergeCell ref="FC25:FD26"/>
    <mergeCell ref="FE25:FF26"/>
    <mergeCell ref="FG25:FH26"/>
    <mergeCell ref="FI25:FJ26"/>
    <mergeCell ref="BL25:BM26"/>
    <mergeCell ref="BN25:BO26"/>
    <mergeCell ref="BP25:BQ26"/>
    <mergeCell ref="BR25:BS26"/>
    <mergeCell ref="DE25:DL28"/>
    <mergeCell ref="DM25:DN28"/>
    <mergeCell ref="AZ25:BA28"/>
    <mergeCell ref="BB25:BC26"/>
    <mergeCell ref="BD25:BE26"/>
    <mergeCell ref="BF25:BG26"/>
    <mergeCell ref="BH25:BI26"/>
    <mergeCell ref="BJ25:BK26"/>
    <mergeCell ref="S25:T28"/>
    <mergeCell ref="U25:V28"/>
    <mergeCell ref="AD25:AE28"/>
    <mergeCell ref="AQ25:AR28"/>
    <mergeCell ref="M28:N29"/>
    <mergeCell ref="EB26:EC27"/>
    <mergeCell ref="ET26:EU27"/>
    <mergeCell ref="EV26:EW27"/>
    <mergeCell ref="Z28:Z29"/>
    <mergeCell ref="DP24:DQ25"/>
    <mergeCell ref="DR24:DS25"/>
    <mergeCell ref="DZ24:EA25"/>
    <mergeCell ref="EB24:EC25"/>
    <mergeCell ref="ET24:EU25"/>
    <mergeCell ref="EV24:EW25"/>
    <mergeCell ref="DU25:DV28"/>
    <mergeCell ref="DW25:DX28"/>
    <mergeCell ref="EE25:EF28"/>
    <mergeCell ref="EQ25:ER28"/>
    <mergeCell ref="EG23:EP30"/>
    <mergeCell ref="FS23:FT30"/>
    <mergeCell ref="M24:N25"/>
    <mergeCell ref="P24:Q25"/>
    <mergeCell ref="X24:Y25"/>
    <mergeCell ref="Z24:Z25"/>
    <mergeCell ref="AA24:AB25"/>
    <mergeCell ref="AT24:AU25"/>
    <mergeCell ref="AV24:AV25"/>
    <mergeCell ref="AW24:AX25"/>
    <mergeCell ref="FM25:FN26"/>
    <mergeCell ref="FO25:FP26"/>
    <mergeCell ref="FQ25:FR26"/>
    <mergeCell ref="BB27:BG28"/>
    <mergeCell ref="BH27:BM28"/>
    <mergeCell ref="BN27:BS28"/>
    <mergeCell ref="DZ28:EA29"/>
    <mergeCell ref="EB28:EC29"/>
    <mergeCell ref="ET28:EU29"/>
    <mergeCell ref="EV28:EW29"/>
    <mergeCell ref="AT26:AU27"/>
    <mergeCell ref="FG21:FL22"/>
    <mergeCell ref="FM21:FR22"/>
    <mergeCell ref="B23:C24"/>
    <mergeCell ref="AF23:AP30"/>
    <mergeCell ref="AZ23:BA24"/>
    <mergeCell ref="BB23:BG24"/>
    <mergeCell ref="BH23:BM24"/>
    <mergeCell ref="BN23:BS24"/>
    <mergeCell ref="BT23:BU30"/>
    <mergeCell ref="DE23:DF24"/>
    <mergeCell ref="AT20:AU21"/>
    <mergeCell ref="AW20:AX21"/>
    <mergeCell ref="DP20:DQ21"/>
    <mergeCell ref="DR20:DS21"/>
    <mergeCell ref="EJ20:EK21"/>
    <mergeCell ref="EL20:EM21"/>
    <mergeCell ref="BB21:BG22"/>
    <mergeCell ref="BH21:BM22"/>
    <mergeCell ref="BN21:BS22"/>
    <mergeCell ref="BB19:BG20"/>
    <mergeCell ref="BH19:BM20"/>
    <mergeCell ref="BN19:BS20"/>
    <mergeCell ref="EQ17:ER20"/>
    <mergeCell ref="EY17:EZ20"/>
    <mergeCell ref="FA17:FB18"/>
    <mergeCell ref="ET20:EU21"/>
    <mergeCell ref="EV20:EW21"/>
    <mergeCell ref="FA21:FF22"/>
    <mergeCell ref="BL17:BM18"/>
    <mergeCell ref="BN17:BO18"/>
    <mergeCell ref="BP17:BQ18"/>
    <mergeCell ref="BR17:BS18"/>
    <mergeCell ref="FX19:FX22"/>
    <mergeCell ref="M20:N21"/>
    <mergeCell ref="O20:O21"/>
    <mergeCell ref="P20:Q21"/>
    <mergeCell ref="AI20:AJ21"/>
    <mergeCell ref="AK20:AK21"/>
    <mergeCell ref="AL20:AM21"/>
    <mergeCell ref="DP18:DQ19"/>
    <mergeCell ref="DR18:DS19"/>
    <mergeCell ref="EJ18:EK19"/>
    <mergeCell ref="EL18:EM19"/>
    <mergeCell ref="ET18:EU19"/>
    <mergeCell ref="EV18:EW19"/>
    <mergeCell ref="FO17:FP18"/>
    <mergeCell ref="FQ17:FR18"/>
    <mergeCell ref="M18:N19"/>
    <mergeCell ref="O18:O19"/>
    <mergeCell ref="P18:Q19"/>
    <mergeCell ref="AI18:AJ19"/>
    <mergeCell ref="AK18:AK19"/>
    <mergeCell ref="AL18:AM19"/>
    <mergeCell ref="AT18:AU19"/>
    <mergeCell ref="AW18:AX19"/>
    <mergeCell ref="FC17:FD18"/>
    <mergeCell ref="FE17:FF18"/>
    <mergeCell ref="FG17:FH18"/>
    <mergeCell ref="FI17:FJ18"/>
    <mergeCell ref="FK17:FL18"/>
    <mergeCell ref="FM17:FN18"/>
    <mergeCell ref="DU17:DV20"/>
    <mergeCell ref="EG17:EH20"/>
    <mergeCell ref="EO17:EP20"/>
    <mergeCell ref="DE17:DL20"/>
    <mergeCell ref="DM17:DN20"/>
    <mergeCell ref="ET16:EU17"/>
    <mergeCell ref="EV16:EW17"/>
    <mergeCell ref="B17:I20"/>
    <mergeCell ref="J17:K20"/>
    <mergeCell ref="S17:T20"/>
    <mergeCell ref="AF17:AG20"/>
    <mergeCell ref="AO17:AP20"/>
    <mergeCell ref="AQ17:AR20"/>
    <mergeCell ref="AZ17:BA20"/>
    <mergeCell ref="BB17:BC18"/>
    <mergeCell ref="AT16:AU17"/>
    <mergeCell ref="AW16:AX17"/>
    <mergeCell ref="DP16:DQ17"/>
    <mergeCell ref="DR16:DS17"/>
    <mergeCell ref="EJ16:EK17"/>
    <mergeCell ref="EL16:EM17"/>
    <mergeCell ref="BD17:BE18"/>
    <mergeCell ref="BF17:BG18"/>
    <mergeCell ref="BH17:BI18"/>
    <mergeCell ref="BJ17:BK18"/>
    <mergeCell ref="BT15:BU22"/>
    <mergeCell ref="DE15:DF16"/>
    <mergeCell ref="DW15:EF22"/>
    <mergeCell ref="FK9:FL10"/>
    <mergeCell ref="FS15:FT22"/>
    <mergeCell ref="M16:N17"/>
    <mergeCell ref="O16:O17"/>
    <mergeCell ref="P16:Q17"/>
    <mergeCell ref="AI16:AJ17"/>
    <mergeCell ref="AK16:AK17"/>
    <mergeCell ref="AL16:AM17"/>
    <mergeCell ref="FA13:FF14"/>
    <mergeCell ref="FG13:FL14"/>
    <mergeCell ref="FM13:FR14"/>
    <mergeCell ref="FX13:FX16"/>
    <mergeCell ref="B15:C16"/>
    <mergeCell ref="U15:AE22"/>
    <mergeCell ref="AO15:AP16"/>
    <mergeCell ref="BB15:BG16"/>
    <mergeCell ref="BH15:BM16"/>
    <mergeCell ref="BN15:BS16"/>
    <mergeCell ref="EV12:EW13"/>
    <mergeCell ref="BB13:BG14"/>
    <mergeCell ref="BH13:BM14"/>
    <mergeCell ref="BN13:BS14"/>
    <mergeCell ref="BY13:CA14"/>
    <mergeCell ref="CB13:CL14"/>
    <mergeCell ref="AL12:AM13"/>
    <mergeCell ref="AT12:AU13"/>
    <mergeCell ref="AV12:AV13"/>
    <mergeCell ref="AW12:AX13"/>
    <mergeCell ref="DZ12:EA13"/>
    <mergeCell ref="EB12:EC13"/>
    <mergeCell ref="B9:I12"/>
    <mergeCell ref="U9:V12"/>
    <mergeCell ref="X12:Y13"/>
    <mergeCell ref="ET10:EU11"/>
    <mergeCell ref="EV10:EW11"/>
    <mergeCell ref="BB11:BG12"/>
    <mergeCell ref="BH11:BM12"/>
    <mergeCell ref="BN11:BS12"/>
    <mergeCell ref="BY11:CA12"/>
    <mergeCell ref="CB11:CL12"/>
    <mergeCell ref="EJ12:EK13"/>
    <mergeCell ref="EL12:EM13"/>
    <mergeCell ref="ET12:EU13"/>
    <mergeCell ref="AV10:AV11"/>
    <mergeCell ref="AW10:AX11"/>
    <mergeCell ref="DZ10:EA11"/>
    <mergeCell ref="EB10:EC11"/>
    <mergeCell ref="EJ10:EK11"/>
    <mergeCell ref="EL10:EM11"/>
    <mergeCell ref="Z12:Z13"/>
    <mergeCell ref="X8:Y9"/>
    <mergeCell ref="Z8:Z9"/>
    <mergeCell ref="AA8:AB9"/>
    <mergeCell ref="AI8:AJ9"/>
    <mergeCell ref="AL8:AM9"/>
    <mergeCell ref="AT8:AU9"/>
    <mergeCell ref="BY7:CA8"/>
    <mergeCell ref="CB7:CL8"/>
    <mergeCell ref="DE7:DF8"/>
    <mergeCell ref="DM7:DV14"/>
    <mergeCell ref="FM9:FN10"/>
    <mergeCell ref="FO9:FP10"/>
    <mergeCell ref="FQ9:FR10"/>
    <mergeCell ref="X10:Y11"/>
    <mergeCell ref="Z10:Z11"/>
    <mergeCell ref="AA10:AB11"/>
    <mergeCell ref="AI10:AJ11"/>
    <mergeCell ref="AL10:AM11"/>
    <mergeCell ref="AT10:AU11"/>
    <mergeCell ref="EY9:EZ12"/>
    <mergeCell ref="FA9:FB10"/>
    <mergeCell ref="FC9:FD10"/>
    <mergeCell ref="FE9:FF10"/>
    <mergeCell ref="FG9:FH10"/>
    <mergeCell ref="FI9:FJ10"/>
    <mergeCell ref="DE9:DL12"/>
    <mergeCell ref="DW9:DX12"/>
    <mergeCell ref="EE9:EF12"/>
    <mergeCell ref="EG9:EH12"/>
    <mergeCell ref="EO9:EP12"/>
    <mergeCell ref="EQ9:ER12"/>
    <mergeCell ref="BH9:BI10"/>
    <mergeCell ref="EG4:EP6"/>
    <mergeCell ref="EQ4:EZ6"/>
    <mergeCell ref="BH2:BM6"/>
    <mergeCell ref="BN2:BS6"/>
    <mergeCell ref="BT2:BU6"/>
    <mergeCell ref="DE2:DL4"/>
    <mergeCell ref="DM2:DN3"/>
    <mergeCell ref="DW2:DX3"/>
    <mergeCell ref="DM4:DV6"/>
    <mergeCell ref="DW4:EF6"/>
    <mergeCell ref="AA12:AB13"/>
    <mergeCell ref="AI12:AJ13"/>
    <mergeCell ref="AV8:AV9"/>
    <mergeCell ref="AW8:AX9"/>
    <mergeCell ref="DZ8:EA9"/>
    <mergeCell ref="EB8:EC9"/>
    <mergeCell ref="EJ8:EK9"/>
    <mergeCell ref="EL8:EM9"/>
    <mergeCell ref="AZ9:BA12"/>
    <mergeCell ref="BB9:BC10"/>
    <mergeCell ref="BD9:BE10"/>
    <mergeCell ref="BF9:BG10"/>
    <mergeCell ref="BJ9:BK10"/>
    <mergeCell ref="BL9:BM10"/>
    <mergeCell ref="BN9:BO10"/>
    <mergeCell ref="BP9:BQ10"/>
    <mergeCell ref="BR9:BS10"/>
    <mergeCell ref="AD9:AE12"/>
    <mergeCell ref="AF9:AG12"/>
    <mergeCell ref="AO9:AP12"/>
    <mergeCell ref="AQ9:AR12"/>
    <mergeCell ref="B2:I4"/>
    <mergeCell ref="J2:K3"/>
    <mergeCell ref="U2:V3"/>
    <mergeCell ref="AF2:AG3"/>
    <mergeCell ref="AQ2:AR3"/>
    <mergeCell ref="BB2:BG6"/>
    <mergeCell ref="J4:T6"/>
    <mergeCell ref="U4:AE6"/>
    <mergeCell ref="AF4:AP6"/>
    <mergeCell ref="AQ4:BA6"/>
    <mergeCell ref="FS7:FT14"/>
    <mergeCell ref="FX7:FX10"/>
    <mergeCell ref="ET8:EU9"/>
    <mergeCell ref="EV8:EW9"/>
    <mergeCell ref="BY9:CA10"/>
    <mergeCell ref="CB9:CL10"/>
    <mergeCell ref="B5:I6"/>
    <mergeCell ref="DE5:DL6"/>
    <mergeCell ref="B7:C8"/>
    <mergeCell ref="J7:T14"/>
    <mergeCell ref="AD7:AE8"/>
    <mergeCell ref="AZ7:BA8"/>
    <mergeCell ref="BB7:BG8"/>
    <mergeCell ref="BH7:BM8"/>
    <mergeCell ref="BN7:BS8"/>
    <mergeCell ref="BT7:BU14"/>
    <mergeCell ref="EG2:EH3"/>
    <mergeCell ref="EQ2:ER3"/>
    <mergeCell ref="FA2:FF6"/>
    <mergeCell ref="FG2:FL6"/>
    <mergeCell ref="FM2:FR6"/>
    <mergeCell ref="FS2:FT6"/>
  </mergeCells>
  <phoneticPr fontId="10"/>
  <pageMargins left="0.21875" right="0.25" top="0.40625" bottom="0.3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GZ98"/>
  <sheetViews>
    <sheetView topLeftCell="A25" zoomScaleNormal="100" workbookViewId="0">
      <selection activeCell="BH83" sqref="BH83:BI84"/>
    </sheetView>
  </sheetViews>
  <sheetFormatPr defaultRowHeight="13.5"/>
  <cols>
    <col min="1" max="1" width="1.625" customWidth="1"/>
    <col min="2" max="9" width="1.375" customWidth="1"/>
    <col min="10" max="11" width="1.25" customWidth="1"/>
    <col min="12" max="12" width="1" customWidth="1"/>
    <col min="13" max="14" width="1.25" customWidth="1"/>
    <col min="15" max="15" width="1" customWidth="1"/>
    <col min="16" max="17" width="1.25" customWidth="1"/>
    <col min="18" max="18" width="1" customWidth="1"/>
    <col min="19" max="22" width="1.25" customWidth="1"/>
    <col min="23" max="23" width="1" customWidth="1"/>
    <col min="24" max="25" width="1.25" customWidth="1"/>
    <col min="26" max="26" width="1" customWidth="1"/>
    <col min="27" max="28" width="1.25" customWidth="1"/>
    <col min="29" max="29" width="1" customWidth="1"/>
    <col min="30" max="33" width="1.25" customWidth="1"/>
    <col min="34" max="34" width="1" customWidth="1"/>
    <col min="35" max="36" width="1.25" customWidth="1"/>
    <col min="37" max="37" width="1" customWidth="1"/>
    <col min="38" max="39" width="1.25" customWidth="1"/>
    <col min="40" max="40" width="1" customWidth="1"/>
    <col min="41" max="44" width="1.25" customWidth="1"/>
    <col min="45" max="45" width="1" customWidth="1"/>
    <col min="46" max="47" width="1.25" customWidth="1"/>
    <col min="48" max="48" width="1" customWidth="1"/>
    <col min="49" max="50" width="1.25" customWidth="1"/>
    <col min="51" max="51" width="1" customWidth="1"/>
    <col min="52" max="55" width="1.25" customWidth="1"/>
    <col min="56" max="56" width="1" customWidth="1"/>
    <col min="57" max="58" width="1.25" customWidth="1"/>
    <col min="59" max="59" width="1" customWidth="1"/>
    <col min="60" max="61" width="1.25" customWidth="1"/>
    <col min="62" max="62" width="1" customWidth="1"/>
    <col min="63" max="64" width="1.25" customWidth="1"/>
    <col min="65" max="76" width="1" customWidth="1"/>
    <col min="77" max="78" width="1.25" customWidth="1"/>
    <col min="79" max="80" width="1" customWidth="1"/>
    <col min="81" max="82" width="1.25" customWidth="1"/>
    <col min="83" max="115" width="1.625" customWidth="1"/>
    <col min="116" max="119" width="1.625" hidden="1" customWidth="1"/>
    <col min="120" max="125" width="2.625" hidden="1" customWidth="1"/>
    <col min="126" max="197" width="1.625" hidden="1" customWidth="1"/>
    <col min="198" max="198" width="9" hidden="1" customWidth="1"/>
    <col min="199" max="201" width="4.125" hidden="1" customWidth="1"/>
    <col min="202" max="202" width="9" hidden="1" customWidth="1"/>
    <col min="203" max="203" width="6.5" hidden="1" customWidth="1"/>
    <col min="204" max="204" width="6.25" hidden="1" customWidth="1"/>
    <col min="205" max="208" width="9" hidden="1" customWidth="1"/>
    <col min="209" max="209" width="0" hidden="1" customWidth="1"/>
  </cols>
  <sheetData>
    <row r="1" spans="1:206" ht="6.75" customHeight="1">
      <c r="A1" s="1"/>
    </row>
    <row r="2" spans="1:206" ht="6.75" customHeight="1"/>
    <row r="3" spans="1:206" ht="6.75" customHeight="1">
      <c r="B3" s="400" t="s">
        <v>48</v>
      </c>
      <c r="C3" s="401"/>
      <c r="D3" s="401"/>
      <c r="E3" s="401"/>
      <c r="F3" s="401"/>
      <c r="G3" s="401"/>
      <c r="H3" s="401"/>
      <c r="I3" s="402"/>
      <c r="J3" s="403">
        <f>B8</f>
        <v>13</v>
      </c>
      <c r="K3" s="404"/>
      <c r="L3" s="139"/>
      <c r="M3" s="139"/>
      <c r="N3" s="139"/>
      <c r="O3" s="139"/>
      <c r="P3" s="139"/>
      <c r="Q3" s="139"/>
      <c r="R3" s="139"/>
      <c r="S3" s="139"/>
      <c r="T3" s="140"/>
      <c r="U3" s="403">
        <f>B16</f>
        <v>14</v>
      </c>
      <c r="V3" s="404"/>
      <c r="W3" s="139"/>
      <c r="X3" s="139"/>
      <c r="Y3" s="139"/>
      <c r="Z3" s="139"/>
      <c r="AA3" s="139"/>
      <c r="AB3" s="139"/>
      <c r="AC3" s="139"/>
      <c r="AD3" s="139"/>
      <c r="AE3" s="140"/>
      <c r="AF3" s="403">
        <f>B24</f>
        <v>15</v>
      </c>
      <c r="AG3" s="404"/>
      <c r="AH3" s="139"/>
      <c r="AI3" s="139"/>
      <c r="AJ3" s="139"/>
      <c r="AK3" s="139"/>
      <c r="AL3" s="139"/>
      <c r="AM3" s="139"/>
      <c r="AN3" s="139"/>
      <c r="AO3" s="139"/>
      <c r="AP3" s="140"/>
      <c r="AQ3" s="403">
        <f>B32</f>
        <v>16</v>
      </c>
      <c r="AR3" s="404"/>
      <c r="AS3" s="139"/>
      <c r="AT3" s="139"/>
      <c r="AU3" s="139"/>
      <c r="AV3" s="139"/>
      <c r="AW3" s="139"/>
      <c r="AX3" s="139"/>
      <c r="AY3" s="139"/>
      <c r="AZ3" s="139"/>
      <c r="BA3" s="139"/>
      <c r="BB3" s="403">
        <f>B40</f>
        <v>17</v>
      </c>
      <c r="BC3" s="404"/>
      <c r="BD3" s="139"/>
      <c r="BE3" s="139"/>
      <c r="BF3" s="139"/>
      <c r="BG3" s="139"/>
      <c r="BH3" s="139"/>
      <c r="BI3" s="139"/>
      <c r="BJ3" s="139"/>
      <c r="BK3" s="139"/>
      <c r="BL3" s="140"/>
      <c r="BM3" s="445" t="s">
        <v>0</v>
      </c>
      <c r="BN3" s="445"/>
      <c r="BO3" s="445"/>
      <c r="BP3" s="445"/>
      <c r="BQ3" s="445"/>
      <c r="BR3" s="445"/>
      <c r="BS3" s="445" t="s">
        <v>1</v>
      </c>
      <c r="BT3" s="445"/>
      <c r="BU3" s="445"/>
      <c r="BV3" s="445"/>
      <c r="BW3" s="445"/>
      <c r="BX3" s="445"/>
      <c r="BY3" s="445" t="s">
        <v>2</v>
      </c>
      <c r="BZ3" s="445"/>
      <c r="CA3" s="445"/>
      <c r="CB3" s="445"/>
      <c r="CC3" s="445"/>
      <c r="CD3" s="445"/>
      <c r="CE3" s="446" t="s">
        <v>3</v>
      </c>
      <c r="CF3" s="446"/>
      <c r="CG3" s="2"/>
      <c r="CH3" s="2"/>
      <c r="CI3" s="2"/>
      <c r="CJ3" s="2"/>
      <c r="CK3" s="2"/>
      <c r="CL3" s="2"/>
      <c r="CM3" s="2"/>
      <c r="CN3" s="2"/>
      <c r="CO3" s="2"/>
      <c r="CP3" s="2"/>
      <c r="DP3" s="259" t="s">
        <v>5</v>
      </c>
      <c r="DQ3" s="260"/>
      <c r="DR3" s="260"/>
      <c r="DS3" s="260"/>
      <c r="DT3" s="260"/>
      <c r="DU3" s="260"/>
      <c r="DV3" s="260"/>
      <c r="DW3" s="261"/>
      <c r="DX3" s="267">
        <v>1</v>
      </c>
      <c r="DY3" s="268"/>
      <c r="DZ3" s="28"/>
      <c r="EA3" s="28"/>
      <c r="EB3" s="28"/>
      <c r="EC3" s="28"/>
      <c r="ED3" s="28"/>
      <c r="EE3" s="28"/>
      <c r="EF3" s="28"/>
      <c r="EG3" s="29"/>
      <c r="EH3" s="267">
        <v>2</v>
      </c>
      <c r="EI3" s="268"/>
      <c r="EJ3" s="28"/>
      <c r="EK3" s="28"/>
      <c r="EL3" s="28"/>
      <c r="EM3" s="28"/>
      <c r="EN3" s="28"/>
      <c r="EO3" s="28"/>
      <c r="EP3" s="28"/>
      <c r="EQ3" s="29"/>
      <c r="ER3" s="267">
        <v>3</v>
      </c>
      <c r="ES3" s="268"/>
      <c r="ET3" s="28"/>
      <c r="EU3" s="28"/>
      <c r="EV3" s="28"/>
      <c r="EW3" s="28"/>
      <c r="EX3" s="28"/>
      <c r="EY3" s="28"/>
      <c r="EZ3" s="28"/>
      <c r="FA3" s="29"/>
      <c r="FB3" s="267">
        <v>4</v>
      </c>
      <c r="FC3" s="268"/>
      <c r="FD3" s="28"/>
      <c r="FE3" s="28"/>
      <c r="FF3" s="28"/>
      <c r="FG3" s="28"/>
      <c r="FH3" s="28"/>
      <c r="FI3" s="28"/>
      <c r="FJ3" s="28"/>
      <c r="FK3" s="29"/>
      <c r="FL3" s="267">
        <v>4</v>
      </c>
      <c r="FM3" s="268"/>
      <c r="FN3" s="28"/>
      <c r="FO3" s="28"/>
      <c r="FP3" s="28"/>
      <c r="FQ3" s="28"/>
      <c r="FR3" s="28"/>
      <c r="FS3" s="28"/>
      <c r="FT3" s="28"/>
      <c r="FU3" s="29"/>
      <c r="FV3" s="346" t="s">
        <v>0</v>
      </c>
      <c r="FW3" s="346"/>
      <c r="FX3" s="346"/>
      <c r="FY3" s="346"/>
      <c r="FZ3" s="346"/>
      <c r="GA3" s="346"/>
      <c r="GB3" s="346" t="s">
        <v>1</v>
      </c>
      <c r="GC3" s="346"/>
      <c r="GD3" s="346"/>
      <c r="GE3" s="346"/>
      <c r="GF3" s="346"/>
      <c r="GG3" s="346"/>
      <c r="GH3" s="346" t="s">
        <v>2</v>
      </c>
      <c r="GI3" s="346"/>
      <c r="GJ3" s="346"/>
      <c r="GK3" s="346"/>
      <c r="GL3" s="346"/>
      <c r="GM3" s="346"/>
      <c r="GN3" s="353" t="s">
        <v>3</v>
      </c>
      <c r="GO3" s="353"/>
    </row>
    <row r="4" spans="1:206" ht="6.75" customHeight="1">
      <c r="B4" s="347"/>
      <c r="C4" s="348"/>
      <c r="D4" s="348"/>
      <c r="E4" s="348"/>
      <c r="F4" s="348"/>
      <c r="G4" s="348"/>
      <c r="H4" s="348"/>
      <c r="I4" s="349"/>
      <c r="J4" s="405"/>
      <c r="K4" s="406"/>
      <c r="L4" s="141"/>
      <c r="M4" s="141"/>
      <c r="N4" s="141"/>
      <c r="O4" s="141"/>
      <c r="P4" s="141"/>
      <c r="Q4" s="141"/>
      <c r="R4" s="141"/>
      <c r="S4" s="141"/>
      <c r="T4" s="142"/>
      <c r="U4" s="405"/>
      <c r="V4" s="406"/>
      <c r="W4" s="141"/>
      <c r="X4" s="141"/>
      <c r="Y4" s="141"/>
      <c r="Z4" s="141"/>
      <c r="AA4" s="141"/>
      <c r="AB4" s="141"/>
      <c r="AC4" s="141"/>
      <c r="AD4" s="141"/>
      <c r="AE4" s="142"/>
      <c r="AF4" s="405"/>
      <c r="AG4" s="406"/>
      <c r="AH4" s="141"/>
      <c r="AI4" s="141"/>
      <c r="AJ4" s="141"/>
      <c r="AK4" s="141"/>
      <c r="AL4" s="141"/>
      <c r="AM4" s="141"/>
      <c r="AN4" s="141"/>
      <c r="AO4" s="141"/>
      <c r="AP4" s="142"/>
      <c r="AQ4" s="405"/>
      <c r="AR4" s="406"/>
      <c r="AS4" s="141"/>
      <c r="AT4" s="141"/>
      <c r="AU4" s="141"/>
      <c r="AV4" s="141"/>
      <c r="AW4" s="141"/>
      <c r="AX4" s="141"/>
      <c r="AY4" s="141"/>
      <c r="AZ4" s="141"/>
      <c r="BA4" s="141"/>
      <c r="BB4" s="405"/>
      <c r="BC4" s="406"/>
      <c r="BD4" s="141"/>
      <c r="BE4" s="141"/>
      <c r="BF4" s="141"/>
      <c r="BG4" s="141"/>
      <c r="BH4" s="141"/>
      <c r="BI4" s="141"/>
      <c r="BJ4" s="141"/>
      <c r="BK4" s="141"/>
      <c r="BL4" s="142"/>
      <c r="BM4" s="445"/>
      <c r="BN4" s="445"/>
      <c r="BO4" s="445"/>
      <c r="BP4" s="445"/>
      <c r="BQ4" s="445"/>
      <c r="BR4" s="445"/>
      <c r="BS4" s="445"/>
      <c r="BT4" s="445"/>
      <c r="BU4" s="445"/>
      <c r="BV4" s="445"/>
      <c r="BW4" s="445"/>
      <c r="BX4" s="445"/>
      <c r="BY4" s="445"/>
      <c r="BZ4" s="445"/>
      <c r="CA4" s="445"/>
      <c r="CB4" s="445"/>
      <c r="CC4" s="445"/>
      <c r="CD4" s="445"/>
      <c r="CE4" s="446"/>
      <c r="CF4" s="446"/>
      <c r="CG4" s="2"/>
      <c r="CH4" s="2"/>
      <c r="CI4" s="2"/>
      <c r="CJ4" s="2"/>
      <c r="CK4" s="2"/>
      <c r="CL4" s="2"/>
      <c r="CM4" s="2"/>
      <c r="CN4" s="2"/>
      <c r="CO4" s="2"/>
      <c r="CP4" s="2"/>
      <c r="DP4" s="262"/>
      <c r="DQ4" s="263"/>
      <c r="DR4" s="263"/>
      <c r="DS4" s="263"/>
      <c r="DT4" s="263"/>
      <c r="DU4" s="263"/>
      <c r="DV4" s="263"/>
      <c r="DW4" s="264"/>
      <c r="DX4" s="269"/>
      <c r="DY4" s="270"/>
      <c r="DZ4" s="31"/>
      <c r="EA4" s="31"/>
      <c r="EB4" s="31"/>
      <c r="EC4" s="31"/>
      <c r="ED4" s="31"/>
      <c r="EE4" s="31"/>
      <c r="EF4" s="31"/>
      <c r="EG4" s="32"/>
      <c r="EH4" s="269"/>
      <c r="EI4" s="270"/>
      <c r="EJ4" s="31"/>
      <c r="EK4" s="31"/>
      <c r="EL4" s="31"/>
      <c r="EM4" s="31"/>
      <c r="EN4" s="31"/>
      <c r="EO4" s="31"/>
      <c r="EP4" s="31"/>
      <c r="EQ4" s="32"/>
      <c r="ER4" s="269"/>
      <c r="ES4" s="270"/>
      <c r="ET4" s="31"/>
      <c r="EU4" s="31"/>
      <c r="EV4" s="31"/>
      <c r="EW4" s="31"/>
      <c r="EX4" s="31"/>
      <c r="EY4" s="31"/>
      <c r="EZ4" s="31"/>
      <c r="FA4" s="32"/>
      <c r="FB4" s="269"/>
      <c r="FC4" s="270"/>
      <c r="FD4" s="31"/>
      <c r="FE4" s="31"/>
      <c r="FF4" s="31"/>
      <c r="FG4" s="31"/>
      <c r="FH4" s="31"/>
      <c r="FI4" s="31"/>
      <c r="FJ4" s="31"/>
      <c r="FK4" s="32"/>
      <c r="FL4" s="269"/>
      <c r="FM4" s="270"/>
      <c r="FN4" s="31"/>
      <c r="FO4" s="31"/>
      <c r="FP4" s="31"/>
      <c r="FQ4" s="31"/>
      <c r="FR4" s="31"/>
      <c r="FS4" s="31"/>
      <c r="FT4" s="31"/>
      <c r="FU4" s="32"/>
      <c r="FV4" s="346"/>
      <c r="FW4" s="346"/>
      <c r="FX4" s="346"/>
      <c r="FY4" s="346"/>
      <c r="FZ4" s="346"/>
      <c r="GA4" s="346"/>
      <c r="GB4" s="346"/>
      <c r="GC4" s="346"/>
      <c r="GD4" s="346"/>
      <c r="GE4" s="346"/>
      <c r="GF4" s="346"/>
      <c r="GG4" s="346"/>
      <c r="GH4" s="346"/>
      <c r="GI4" s="346"/>
      <c r="GJ4" s="346"/>
      <c r="GK4" s="346"/>
      <c r="GL4" s="346"/>
      <c r="GM4" s="346"/>
      <c r="GN4" s="353"/>
      <c r="GO4" s="353"/>
    </row>
    <row r="5" spans="1:206" ht="6.75" customHeight="1">
      <c r="B5" s="347"/>
      <c r="C5" s="348"/>
      <c r="D5" s="348"/>
      <c r="E5" s="348"/>
      <c r="F5" s="348"/>
      <c r="G5" s="348"/>
      <c r="H5" s="348"/>
      <c r="I5" s="349"/>
      <c r="J5" s="439" t="str">
        <f>B10</f>
        <v>プレシャスＡ</v>
      </c>
      <c r="K5" s="440"/>
      <c r="L5" s="440"/>
      <c r="M5" s="440"/>
      <c r="N5" s="440"/>
      <c r="O5" s="440"/>
      <c r="P5" s="440"/>
      <c r="Q5" s="440"/>
      <c r="R5" s="440"/>
      <c r="S5" s="440"/>
      <c r="T5" s="441"/>
      <c r="U5" s="439" t="str">
        <f>B18</f>
        <v>ＫＯＧ-Ｇ</v>
      </c>
      <c r="V5" s="440"/>
      <c r="W5" s="440"/>
      <c r="X5" s="440"/>
      <c r="Y5" s="440"/>
      <c r="Z5" s="440"/>
      <c r="AA5" s="440"/>
      <c r="AB5" s="440"/>
      <c r="AC5" s="440"/>
      <c r="AD5" s="440"/>
      <c r="AE5" s="441"/>
      <c r="AF5" s="439" t="str">
        <f>B26</f>
        <v>飛翔会Ａ</v>
      </c>
      <c r="AG5" s="440"/>
      <c r="AH5" s="440"/>
      <c r="AI5" s="440"/>
      <c r="AJ5" s="440"/>
      <c r="AK5" s="440"/>
      <c r="AL5" s="440"/>
      <c r="AM5" s="440"/>
      <c r="AN5" s="440"/>
      <c r="AO5" s="440"/>
      <c r="AP5" s="441"/>
      <c r="AQ5" s="439" t="str">
        <f>B34</f>
        <v>ＮＢＦ</v>
      </c>
      <c r="AR5" s="440"/>
      <c r="AS5" s="440"/>
      <c r="AT5" s="440"/>
      <c r="AU5" s="440"/>
      <c r="AV5" s="440"/>
      <c r="AW5" s="440"/>
      <c r="AX5" s="440"/>
      <c r="AY5" s="440"/>
      <c r="AZ5" s="440"/>
      <c r="BA5" s="441"/>
      <c r="BB5" s="439" t="str">
        <f>B42</f>
        <v>スピリタス</v>
      </c>
      <c r="BC5" s="440"/>
      <c r="BD5" s="440"/>
      <c r="BE5" s="440"/>
      <c r="BF5" s="440"/>
      <c r="BG5" s="440"/>
      <c r="BH5" s="440"/>
      <c r="BI5" s="440"/>
      <c r="BJ5" s="440"/>
      <c r="BK5" s="440"/>
      <c r="BL5" s="441"/>
      <c r="BM5" s="445"/>
      <c r="BN5" s="445"/>
      <c r="BO5" s="445"/>
      <c r="BP5" s="445"/>
      <c r="BQ5" s="445"/>
      <c r="BR5" s="445"/>
      <c r="BS5" s="445"/>
      <c r="BT5" s="445"/>
      <c r="BU5" s="445"/>
      <c r="BV5" s="445"/>
      <c r="BW5" s="445"/>
      <c r="BX5" s="445"/>
      <c r="BY5" s="445"/>
      <c r="BZ5" s="445"/>
      <c r="CA5" s="445"/>
      <c r="CB5" s="445"/>
      <c r="CC5" s="445"/>
      <c r="CD5" s="445"/>
      <c r="CE5" s="446"/>
      <c r="CF5" s="446"/>
      <c r="CG5" s="2"/>
      <c r="CH5" s="2"/>
      <c r="CI5" s="2"/>
      <c r="CJ5" s="2"/>
      <c r="CK5" s="2"/>
      <c r="CL5" s="2"/>
      <c r="CM5" s="2"/>
      <c r="CN5" s="2"/>
      <c r="CO5" s="2"/>
      <c r="CP5" s="2"/>
      <c r="DP5" s="262"/>
      <c r="DQ5" s="263"/>
      <c r="DR5" s="263"/>
      <c r="DS5" s="263"/>
      <c r="DT5" s="263"/>
      <c r="DU5" s="263"/>
      <c r="DV5" s="263"/>
      <c r="DW5" s="264"/>
      <c r="DX5" s="304" t="str">
        <f>DP10</f>
        <v>プレシャスＡ</v>
      </c>
      <c r="DY5" s="305"/>
      <c r="DZ5" s="305"/>
      <c r="EA5" s="305"/>
      <c r="EB5" s="305"/>
      <c r="EC5" s="305"/>
      <c r="ED5" s="305"/>
      <c r="EE5" s="305"/>
      <c r="EF5" s="305"/>
      <c r="EG5" s="306"/>
      <c r="EH5" s="304" t="str">
        <f>DP18</f>
        <v>ＫＯＧ-Ｇ</v>
      </c>
      <c r="EI5" s="305"/>
      <c r="EJ5" s="305"/>
      <c r="EK5" s="305"/>
      <c r="EL5" s="305"/>
      <c r="EM5" s="305"/>
      <c r="EN5" s="305"/>
      <c r="EO5" s="305"/>
      <c r="EP5" s="305"/>
      <c r="EQ5" s="306"/>
      <c r="ER5" s="304" t="str">
        <f>DP26</f>
        <v>飛翔会Ａ</v>
      </c>
      <c r="ES5" s="305"/>
      <c r="ET5" s="305"/>
      <c r="EU5" s="305"/>
      <c r="EV5" s="305"/>
      <c r="EW5" s="305"/>
      <c r="EX5" s="305"/>
      <c r="EY5" s="305"/>
      <c r="EZ5" s="305"/>
      <c r="FA5" s="306"/>
      <c r="FB5" s="304">
        <f>DZ26</f>
        <v>0</v>
      </c>
      <c r="FC5" s="305"/>
      <c r="FD5" s="305"/>
      <c r="FE5" s="305"/>
      <c r="FF5" s="305"/>
      <c r="FG5" s="305"/>
      <c r="FH5" s="305"/>
      <c r="FI5" s="305"/>
      <c r="FJ5" s="305"/>
      <c r="FK5" s="306"/>
      <c r="FL5" s="304" t="str">
        <f>DP42</f>
        <v>スピリタス</v>
      </c>
      <c r="FM5" s="305"/>
      <c r="FN5" s="305"/>
      <c r="FO5" s="305"/>
      <c r="FP5" s="305"/>
      <c r="FQ5" s="305"/>
      <c r="FR5" s="305"/>
      <c r="FS5" s="305"/>
      <c r="FT5" s="305"/>
      <c r="FU5" s="306"/>
      <c r="FV5" s="346"/>
      <c r="FW5" s="346"/>
      <c r="FX5" s="346"/>
      <c r="FY5" s="346"/>
      <c r="FZ5" s="346"/>
      <c r="GA5" s="346"/>
      <c r="GB5" s="346"/>
      <c r="GC5" s="346"/>
      <c r="GD5" s="346"/>
      <c r="GE5" s="346"/>
      <c r="GF5" s="346"/>
      <c r="GG5" s="346"/>
      <c r="GH5" s="346"/>
      <c r="GI5" s="346"/>
      <c r="GJ5" s="346"/>
      <c r="GK5" s="346"/>
      <c r="GL5" s="346"/>
      <c r="GM5" s="346"/>
      <c r="GN5" s="353"/>
      <c r="GO5" s="353"/>
    </row>
    <row r="6" spans="1:206" ht="6.75" customHeight="1">
      <c r="B6" s="347" t="s">
        <v>49</v>
      </c>
      <c r="C6" s="348"/>
      <c r="D6" s="348"/>
      <c r="E6" s="348"/>
      <c r="F6" s="348"/>
      <c r="G6" s="348"/>
      <c r="H6" s="348"/>
      <c r="I6" s="349"/>
      <c r="J6" s="439"/>
      <c r="K6" s="440"/>
      <c r="L6" s="440"/>
      <c r="M6" s="440"/>
      <c r="N6" s="440"/>
      <c r="O6" s="440"/>
      <c r="P6" s="440"/>
      <c r="Q6" s="440"/>
      <c r="R6" s="440"/>
      <c r="S6" s="440"/>
      <c r="T6" s="441"/>
      <c r="U6" s="439"/>
      <c r="V6" s="440"/>
      <c r="W6" s="440"/>
      <c r="X6" s="440"/>
      <c r="Y6" s="440"/>
      <c r="Z6" s="440"/>
      <c r="AA6" s="440"/>
      <c r="AB6" s="440"/>
      <c r="AC6" s="440"/>
      <c r="AD6" s="440"/>
      <c r="AE6" s="441"/>
      <c r="AF6" s="439"/>
      <c r="AG6" s="440"/>
      <c r="AH6" s="440"/>
      <c r="AI6" s="440"/>
      <c r="AJ6" s="440"/>
      <c r="AK6" s="440"/>
      <c r="AL6" s="440"/>
      <c r="AM6" s="440"/>
      <c r="AN6" s="440"/>
      <c r="AO6" s="440"/>
      <c r="AP6" s="441"/>
      <c r="AQ6" s="439"/>
      <c r="AR6" s="440"/>
      <c r="AS6" s="440"/>
      <c r="AT6" s="440"/>
      <c r="AU6" s="440"/>
      <c r="AV6" s="440"/>
      <c r="AW6" s="440"/>
      <c r="AX6" s="440"/>
      <c r="AY6" s="440"/>
      <c r="AZ6" s="440"/>
      <c r="BA6" s="441"/>
      <c r="BB6" s="439"/>
      <c r="BC6" s="440"/>
      <c r="BD6" s="440"/>
      <c r="BE6" s="440"/>
      <c r="BF6" s="440"/>
      <c r="BG6" s="440"/>
      <c r="BH6" s="440"/>
      <c r="BI6" s="440"/>
      <c r="BJ6" s="440"/>
      <c r="BK6" s="440"/>
      <c r="BL6" s="441"/>
      <c r="BM6" s="445"/>
      <c r="BN6" s="445"/>
      <c r="BO6" s="445"/>
      <c r="BP6" s="445"/>
      <c r="BQ6" s="445"/>
      <c r="BR6" s="445"/>
      <c r="BS6" s="445"/>
      <c r="BT6" s="445"/>
      <c r="BU6" s="445"/>
      <c r="BV6" s="445"/>
      <c r="BW6" s="445"/>
      <c r="BX6" s="445"/>
      <c r="BY6" s="445"/>
      <c r="BZ6" s="445"/>
      <c r="CA6" s="445"/>
      <c r="CB6" s="445"/>
      <c r="CC6" s="445"/>
      <c r="CD6" s="445"/>
      <c r="CE6" s="446"/>
      <c r="CF6" s="446"/>
      <c r="CG6" s="2"/>
      <c r="CH6" s="2"/>
      <c r="CI6" s="2"/>
      <c r="CJ6" s="2"/>
      <c r="CK6" s="2"/>
      <c r="CL6" s="2"/>
      <c r="CM6" s="2"/>
      <c r="CN6" s="2"/>
      <c r="CO6" s="2"/>
      <c r="CP6" s="2"/>
      <c r="DP6" s="262" t="s">
        <v>6</v>
      </c>
      <c r="DQ6" s="263"/>
      <c r="DR6" s="263"/>
      <c r="DS6" s="263"/>
      <c r="DT6" s="263"/>
      <c r="DU6" s="263"/>
      <c r="DV6" s="263"/>
      <c r="DW6" s="264"/>
      <c r="DX6" s="304"/>
      <c r="DY6" s="305"/>
      <c r="DZ6" s="305"/>
      <c r="EA6" s="305"/>
      <c r="EB6" s="305"/>
      <c r="EC6" s="305"/>
      <c r="ED6" s="305"/>
      <c r="EE6" s="305"/>
      <c r="EF6" s="305"/>
      <c r="EG6" s="306"/>
      <c r="EH6" s="304"/>
      <c r="EI6" s="305"/>
      <c r="EJ6" s="305"/>
      <c r="EK6" s="305"/>
      <c r="EL6" s="305"/>
      <c r="EM6" s="305"/>
      <c r="EN6" s="305"/>
      <c r="EO6" s="305"/>
      <c r="EP6" s="305"/>
      <c r="EQ6" s="306"/>
      <c r="ER6" s="304"/>
      <c r="ES6" s="305"/>
      <c r="ET6" s="305"/>
      <c r="EU6" s="305"/>
      <c r="EV6" s="305"/>
      <c r="EW6" s="305"/>
      <c r="EX6" s="305"/>
      <c r="EY6" s="305"/>
      <c r="EZ6" s="305"/>
      <c r="FA6" s="306"/>
      <c r="FB6" s="304"/>
      <c r="FC6" s="305"/>
      <c r="FD6" s="305"/>
      <c r="FE6" s="305"/>
      <c r="FF6" s="305"/>
      <c r="FG6" s="305"/>
      <c r="FH6" s="305"/>
      <c r="FI6" s="305"/>
      <c r="FJ6" s="305"/>
      <c r="FK6" s="306"/>
      <c r="FL6" s="304"/>
      <c r="FM6" s="305"/>
      <c r="FN6" s="305"/>
      <c r="FO6" s="305"/>
      <c r="FP6" s="305"/>
      <c r="FQ6" s="305"/>
      <c r="FR6" s="305"/>
      <c r="FS6" s="305"/>
      <c r="FT6" s="305"/>
      <c r="FU6" s="306"/>
      <c r="FV6" s="346"/>
      <c r="FW6" s="346"/>
      <c r="FX6" s="346"/>
      <c r="FY6" s="346"/>
      <c r="FZ6" s="346"/>
      <c r="GA6" s="346"/>
      <c r="GB6" s="346"/>
      <c r="GC6" s="346"/>
      <c r="GD6" s="346"/>
      <c r="GE6" s="346"/>
      <c r="GF6" s="346"/>
      <c r="GG6" s="346"/>
      <c r="GH6" s="346"/>
      <c r="GI6" s="346"/>
      <c r="GJ6" s="346"/>
      <c r="GK6" s="346"/>
      <c r="GL6" s="346"/>
      <c r="GM6" s="346"/>
      <c r="GN6" s="353"/>
      <c r="GO6" s="353"/>
    </row>
    <row r="7" spans="1:206" ht="6.75" customHeight="1">
      <c r="B7" s="350"/>
      <c r="C7" s="351"/>
      <c r="D7" s="351"/>
      <c r="E7" s="351"/>
      <c r="F7" s="351"/>
      <c r="G7" s="351"/>
      <c r="H7" s="351"/>
      <c r="I7" s="352"/>
      <c r="J7" s="442"/>
      <c r="K7" s="443"/>
      <c r="L7" s="443"/>
      <c r="M7" s="443"/>
      <c r="N7" s="443"/>
      <c r="O7" s="443"/>
      <c r="P7" s="443"/>
      <c r="Q7" s="443"/>
      <c r="R7" s="443"/>
      <c r="S7" s="443"/>
      <c r="T7" s="444"/>
      <c r="U7" s="442"/>
      <c r="V7" s="443"/>
      <c r="W7" s="443"/>
      <c r="X7" s="443"/>
      <c r="Y7" s="443"/>
      <c r="Z7" s="443"/>
      <c r="AA7" s="443"/>
      <c r="AB7" s="443"/>
      <c r="AC7" s="443"/>
      <c r="AD7" s="443"/>
      <c r="AE7" s="444"/>
      <c r="AF7" s="442"/>
      <c r="AG7" s="443"/>
      <c r="AH7" s="443"/>
      <c r="AI7" s="443"/>
      <c r="AJ7" s="443"/>
      <c r="AK7" s="443"/>
      <c r="AL7" s="443"/>
      <c r="AM7" s="443"/>
      <c r="AN7" s="443"/>
      <c r="AO7" s="443"/>
      <c r="AP7" s="444"/>
      <c r="AQ7" s="442"/>
      <c r="AR7" s="443"/>
      <c r="AS7" s="443"/>
      <c r="AT7" s="443"/>
      <c r="AU7" s="443"/>
      <c r="AV7" s="443"/>
      <c r="AW7" s="443"/>
      <c r="AX7" s="443"/>
      <c r="AY7" s="443"/>
      <c r="AZ7" s="443"/>
      <c r="BA7" s="444"/>
      <c r="BB7" s="442"/>
      <c r="BC7" s="443"/>
      <c r="BD7" s="443"/>
      <c r="BE7" s="443"/>
      <c r="BF7" s="443"/>
      <c r="BG7" s="443"/>
      <c r="BH7" s="443"/>
      <c r="BI7" s="443"/>
      <c r="BJ7" s="443"/>
      <c r="BK7" s="443"/>
      <c r="BL7" s="444"/>
      <c r="BM7" s="445"/>
      <c r="BN7" s="445"/>
      <c r="BO7" s="445"/>
      <c r="BP7" s="445"/>
      <c r="BQ7" s="445"/>
      <c r="BR7" s="445"/>
      <c r="BS7" s="445"/>
      <c r="BT7" s="445"/>
      <c r="BU7" s="445"/>
      <c r="BV7" s="445"/>
      <c r="BW7" s="445"/>
      <c r="BX7" s="445"/>
      <c r="BY7" s="445"/>
      <c r="BZ7" s="445"/>
      <c r="CA7" s="445"/>
      <c r="CB7" s="445"/>
      <c r="CC7" s="445"/>
      <c r="CD7" s="445"/>
      <c r="CE7" s="446"/>
      <c r="CF7" s="446"/>
      <c r="CG7" s="2"/>
      <c r="CH7" s="2"/>
      <c r="CI7" s="2"/>
      <c r="CJ7" s="2"/>
      <c r="CK7" s="2"/>
      <c r="CL7" s="2"/>
      <c r="CM7" s="2"/>
      <c r="CN7" s="2"/>
      <c r="CO7" s="2"/>
      <c r="CP7" s="2"/>
      <c r="DP7" s="354"/>
      <c r="DQ7" s="355"/>
      <c r="DR7" s="355"/>
      <c r="DS7" s="355"/>
      <c r="DT7" s="355"/>
      <c r="DU7" s="355"/>
      <c r="DV7" s="355"/>
      <c r="DW7" s="356"/>
      <c r="DX7" s="307"/>
      <c r="DY7" s="308"/>
      <c r="DZ7" s="308"/>
      <c r="EA7" s="308"/>
      <c r="EB7" s="308"/>
      <c r="EC7" s="308"/>
      <c r="ED7" s="308"/>
      <c r="EE7" s="308"/>
      <c r="EF7" s="308"/>
      <c r="EG7" s="309"/>
      <c r="EH7" s="307"/>
      <c r="EI7" s="308"/>
      <c r="EJ7" s="308"/>
      <c r="EK7" s="308"/>
      <c r="EL7" s="308"/>
      <c r="EM7" s="308"/>
      <c r="EN7" s="308"/>
      <c r="EO7" s="308"/>
      <c r="EP7" s="308"/>
      <c r="EQ7" s="309"/>
      <c r="ER7" s="307"/>
      <c r="ES7" s="308"/>
      <c r="ET7" s="308"/>
      <c r="EU7" s="308"/>
      <c r="EV7" s="308"/>
      <c r="EW7" s="308"/>
      <c r="EX7" s="308"/>
      <c r="EY7" s="308"/>
      <c r="EZ7" s="308"/>
      <c r="FA7" s="309"/>
      <c r="FB7" s="307"/>
      <c r="FC7" s="308"/>
      <c r="FD7" s="308"/>
      <c r="FE7" s="308"/>
      <c r="FF7" s="308"/>
      <c r="FG7" s="308"/>
      <c r="FH7" s="308"/>
      <c r="FI7" s="308"/>
      <c r="FJ7" s="308"/>
      <c r="FK7" s="309"/>
      <c r="FL7" s="307"/>
      <c r="FM7" s="308"/>
      <c r="FN7" s="308"/>
      <c r="FO7" s="308"/>
      <c r="FP7" s="308"/>
      <c r="FQ7" s="308"/>
      <c r="FR7" s="308"/>
      <c r="FS7" s="308"/>
      <c r="FT7" s="308"/>
      <c r="FU7" s="309"/>
      <c r="FV7" s="346"/>
      <c r="FW7" s="346"/>
      <c r="FX7" s="346"/>
      <c r="FY7" s="346"/>
      <c r="FZ7" s="346"/>
      <c r="GA7" s="346"/>
      <c r="GB7" s="346"/>
      <c r="GC7" s="346"/>
      <c r="GD7" s="346"/>
      <c r="GE7" s="346"/>
      <c r="GF7" s="346"/>
      <c r="GG7" s="346"/>
      <c r="GH7" s="346"/>
      <c r="GI7" s="346"/>
      <c r="GJ7" s="346"/>
      <c r="GK7" s="346"/>
      <c r="GL7" s="346"/>
      <c r="GM7" s="346"/>
      <c r="GN7" s="353"/>
      <c r="GO7" s="353"/>
    </row>
    <row r="8" spans="1:206" ht="6.75" customHeight="1">
      <c r="B8" s="407">
        <v>13</v>
      </c>
      <c r="C8" s="408"/>
      <c r="D8" s="143"/>
      <c r="E8" s="143"/>
      <c r="F8" s="143"/>
      <c r="G8" s="143"/>
      <c r="H8" s="143"/>
      <c r="I8" s="144"/>
      <c r="J8" s="411"/>
      <c r="K8" s="412"/>
      <c r="L8" s="412"/>
      <c r="M8" s="412"/>
      <c r="N8" s="412"/>
      <c r="O8" s="412"/>
      <c r="P8" s="412"/>
      <c r="Q8" s="412"/>
      <c r="R8" s="412"/>
      <c r="S8" s="412"/>
      <c r="T8" s="413"/>
      <c r="U8" s="145"/>
      <c r="V8" s="145"/>
      <c r="W8" s="145"/>
      <c r="X8" s="145"/>
      <c r="Y8" s="145"/>
      <c r="Z8" s="145"/>
      <c r="AA8" s="145"/>
      <c r="AB8" s="145"/>
      <c r="AC8" s="145"/>
      <c r="AD8" s="420" t="s">
        <v>159</v>
      </c>
      <c r="AE8" s="421"/>
      <c r="AF8" s="169"/>
      <c r="AG8" s="170"/>
      <c r="AH8" s="170"/>
      <c r="AI8" s="170"/>
      <c r="AJ8" s="170"/>
      <c r="AK8" s="170"/>
      <c r="AL8" s="170"/>
      <c r="AM8" s="170"/>
      <c r="AN8" s="170"/>
      <c r="AO8" s="424"/>
      <c r="AP8" s="425"/>
      <c r="AQ8" s="169"/>
      <c r="AR8" s="170"/>
      <c r="AS8" s="170"/>
      <c r="AT8" s="170"/>
      <c r="AU8" s="170"/>
      <c r="AV8" s="170"/>
      <c r="AW8" s="170"/>
      <c r="AX8" s="170"/>
      <c r="AY8" s="170"/>
      <c r="AZ8" s="424"/>
      <c r="BA8" s="425"/>
      <c r="BB8" s="147"/>
      <c r="BC8" s="145"/>
      <c r="BD8" s="145"/>
      <c r="BE8" s="145"/>
      <c r="BF8" s="145"/>
      <c r="BG8" s="145"/>
      <c r="BH8" s="145"/>
      <c r="BI8" s="145"/>
      <c r="BJ8" s="145"/>
      <c r="BK8" s="420" t="s">
        <v>161</v>
      </c>
      <c r="BL8" s="421"/>
      <c r="BM8" s="428"/>
      <c r="BN8" s="429"/>
      <c r="BO8" s="429"/>
      <c r="BP8" s="429"/>
      <c r="BQ8" s="429"/>
      <c r="BR8" s="430"/>
      <c r="BS8" s="428"/>
      <c r="BT8" s="429"/>
      <c r="BU8" s="429"/>
      <c r="BV8" s="429"/>
      <c r="BW8" s="429"/>
      <c r="BX8" s="430"/>
      <c r="BY8" s="428"/>
      <c r="BZ8" s="429"/>
      <c r="CA8" s="429"/>
      <c r="CB8" s="429"/>
      <c r="CC8" s="429"/>
      <c r="CD8" s="430"/>
      <c r="CE8" s="449">
        <f>GN8</f>
        <v>1</v>
      </c>
      <c r="CF8" s="449"/>
      <c r="CG8" s="2"/>
      <c r="CH8" s="2"/>
      <c r="CI8" s="2"/>
      <c r="CJ8" s="257">
        <v>1</v>
      </c>
      <c r="CK8" s="257"/>
      <c r="CL8" s="257"/>
      <c r="CM8" s="257" t="str">
        <f>VLOOKUP(1,GU26:GV30,2,FALSE)</f>
        <v>プレシャスＡ</v>
      </c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DP8" s="267">
        <v>1</v>
      </c>
      <c r="DQ8" s="268"/>
      <c r="DR8" s="28"/>
      <c r="DS8" s="28"/>
      <c r="DT8" s="28"/>
      <c r="DU8" s="28"/>
      <c r="DV8" s="28"/>
      <c r="DW8" s="29"/>
      <c r="DX8" s="313"/>
      <c r="DY8" s="314"/>
      <c r="DZ8" s="314"/>
      <c r="EA8" s="314"/>
      <c r="EB8" s="314"/>
      <c r="EC8" s="314"/>
      <c r="ED8" s="314"/>
      <c r="EE8" s="314"/>
      <c r="EF8" s="314"/>
      <c r="EG8" s="315"/>
      <c r="EH8" s="9"/>
      <c r="EI8" s="9"/>
      <c r="EJ8" s="9"/>
      <c r="EK8" s="9"/>
      <c r="EL8" s="9"/>
      <c r="EM8" s="9"/>
      <c r="EN8" s="9"/>
      <c r="EO8" s="9"/>
      <c r="EP8" s="9"/>
      <c r="EQ8" s="10"/>
      <c r="ER8" s="13"/>
      <c r="ES8" s="9"/>
      <c r="ET8" s="9"/>
      <c r="EU8" s="9"/>
      <c r="EV8" s="9"/>
      <c r="EW8" s="9"/>
      <c r="EX8" s="9"/>
      <c r="EY8" s="9"/>
      <c r="EZ8" s="9"/>
      <c r="FA8" s="10"/>
      <c r="FB8" s="13"/>
      <c r="FC8" s="9"/>
      <c r="FD8" s="9"/>
      <c r="FE8" s="9"/>
      <c r="FF8" s="9"/>
      <c r="FG8" s="9"/>
      <c r="FH8" s="9"/>
      <c r="FI8" s="9"/>
      <c r="FJ8" s="9"/>
      <c r="FK8" s="10"/>
      <c r="FL8" s="13"/>
      <c r="FM8" s="9"/>
      <c r="FN8" s="9"/>
      <c r="FO8" s="9"/>
      <c r="FP8" s="9"/>
      <c r="FQ8" s="9"/>
      <c r="FR8" s="9"/>
      <c r="FS8" s="9"/>
      <c r="FT8" s="9"/>
      <c r="FU8" s="10"/>
      <c r="FV8" s="45">
        <f>COUNTIF(EH10,"=2")</f>
        <v>1</v>
      </c>
      <c r="FW8" s="46">
        <f>COUNTIF(ER10,"=2")</f>
        <v>0</v>
      </c>
      <c r="FX8" s="46">
        <f>COUNTIF(FB10,"=2")</f>
        <v>0</v>
      </c>
      <c r="FY8" s="46">
        <f>COUNTIF(FL10,"=2")</f>
        <v>1</v>
      </c>
      <c r="FZ8" s="8"/>
      <c r="GA8" s="6"/>
      <c r="GB8" s="3"/>
      <c r="GC8" s="8"/>
      <c r="GD8" s="8"/>
      <c r="GE8" s="8"/>
      <c r="GF8" s="8"/>
      <c r="GG8" s="6"/>
      <c r="GH8" s="47">
        <f>SUM(X9:Y14)</f>
        <v>30</v>
      </c>
      <c r="GI8" s="47">
        <f>SUM(AI9:AJ14)</f>
        <v>0</v>
      </c>
      <c r="GJ8" s="47">
        <f>SUM(AT9:AU14)</f>
        <v>0</v>
      </c>
      <c r="GK8" s="2">
        <f>SUM(BE9:BF14)</f>
        <v>30</v>
      </c>
      <c r="GL8" s="2"/>
      <c r="GM8" s="2"/>
      <c r="GN8" s="257">
        <f>GU26</f>
        <v>1</v>
      </c>
      <c r="GO8" s="257"/>
      <c r="GQ8" s="2"/>
      <c r="GR8" s="2"/>
      <c r="GS8" s="254" t="s">
        <v>0</v>
      </c>
      <c r="GT8" s="48">
        <f>FV14*1000</f>
        <v>2000</v>
      </c>
      <c r="GU8" s="49">
        <f>RANK(GT8,$GT$8:$GT$12)</f>
        <v>1</v>
      </c>
      <c r="GV8" s="27"/>
      <c r="GW8" s="57"/>
      <c r="GX8" s="58"/>
    </row>
    <row r="9" spans="1:206" ht="6.75" customHeight="1">
      <c r="B9" s="409"/>
      <c r="C9" s="410"/>
      <c r="D9" s="148"/>
      <c r="E9" s="148"/>
      <c r="F9" s="148"/>
      <c r="G9" s="148"/>
      <c r="H9" s="148"/>
      <c r="I9" s="149"/>
      <c r="J9" s="414"/>
      <c r="K9" s="415"/>
      <c r="L9" s="415"/>
      <c r="M9" s="415"/>
      <c r="N9" s="415"/>
      <c r="O9" s="415"/>
      <c r="P9" s="415"/>
      <c r="Q9" s="415"/>
      <c r="R9" s="415"/>
      <c r="S9" s="415"/>
      <c r="T9" s="416"/>
      <c r="U9" s="145"/>
      <c r="V9" s="145"/>
      <c r="W9" s="150"/>
      <c r="X9" s="434">
        <v>15</v>
      </c>
      <c r="Y9" s="434"/>
      <c r="Z9" s="251" t="s">
        <v>25</v>
      </c>
      <c r="AA9" s="434">
        <v>10</v>
      </c>
      <c r="AB9" s="434"/>
      <c r="AC9" s="151"/>
      <c r="AD9" s="422"/>
      <c r="AE9" s="423"/>
      <c r="AF9" s="171"/>
      <c r="AG9" s="172"/>
      <c r="AH9" s="172"/>
      <c r="AI9" s="434"/>
      <c r="AJ9" s="434"/>
      <c r="AK9" s="251"/>
      <c r="AL9" s="434"/>
      <c r="AM9" s="434"/>
      <c r="AN9" s="172"/>
      <c r="AO9" s="426"/>
      <c r="AP9" s="427"/>
      <c r="AQ9" s="171"/>
      <c r="AR9" s="172"/>
      <c r="AS9" s="172"/>
      <c r="AT9" s="434"/>
      <c r="AU9" s="434"/>
      <c r="AV9" s="251"/>
      <c r="AW9" s="434"/>
      <c r="AX9" s="434"/>
      <c r="AY9" s="172"/>
      <c r="AZ9" s="426"/>
      <c r="BA9" s="427"/>
      <c r="BB9" s="147"/>
      <c r="BC9" s="145"/>
      <c r="BD9" s="150"/>
      <c r="BE9" s="434">
        <v>15</v>
      </c>
      <c r="BF9" s="434"/>
      <c r="BG9" s="251" t="s">
        <v>25</v>
      </c>
      <c r="BH9" s="434">
        <v>10</v>
      </c>
      <c r="BI9" s="434"/>
      <c r="BJ9" s="151"/>
      <c r="BK9" s="422"/>
      <c r="BL9" s="423"/>
      <c r="BM9" s="431"/>
      <c r="BN9" s="432"/>
      <c r="BO9" s="432"/>
      <c r="BP9" s="432"/>
      <c r="BQ9" s="432"/>
      <c r="BR9" s="433"/>
      <c r="BS9" s="431"/>
      <c r="BT9" s="432"/>
      <c r="BU9" s="432"/>
      <c r="BV9" s="432"/>
      <c r="BW9" s="432"/>
      <c r="BX9" s="433"/>
      <c r="BY9" s="431"/>
      <c r="BZ9" s="448"/>
      <c r="CA9" s="448"/>
      <c r="CB9" s="448"/>
      <c r="CC9" s="448"/>
      <c r="CD9" s="433"/>
      <c r="CE9" s="449"/>
      <c r="CF9" s="449"/>
      <c r="CG9" s="2"/>
      <c r="CH9" s="2"/>
      <c r="CI9" s="2"/>
      <c r="CJ9" s="257"/>
      <c r="CK9" s="257"/>
      <c r="CL9" s="257"/>
      <c r="CM9" s="257"/>
      <c r="CN9" s="257"/>
      <c r="CO9" s="257"/>
      <c r="CP9" s="257"/>
      <c r="CQ9" s="257"/>
      <c r="CR9" s="257"/>
      <c r="CS9" s="257"/>
      <c r="CT9" s="257"/>
      <c r="CU9" s="257"/>
      <c r="CV9" s="257"/>
      <c r="CW9" s="257"/>
      <c r="DP9" s="269"/>
      <c r="DQ9" s="270"/>
      <c r="DR9" s="31"/>
      <c r="DS9" s="31"/>
      <c r="DT9" s="31"/>
      <c r="DU9" s="31"/>
      <c r="DV9" s="31"/>
      <c r="DW9" s="32"/>
      <c r="DX9" s="316"/>
      <c r="DY9" s="317"/>
      <c r="DZ9" s="317"/>
      <c r="EA9" s="317"/>
      <c r="EB9" s="317"/>
      <c r="EC9" s="317"/>
      <c r="ED9" s="317"/>
      <c r="EE9" s="317"/>
      <c r="EF9" s="317"/>
      <c r="EG9" s="318"/>
      <c r="EH9" s="9"/>
      <c r="EI9" s="9"/>
      <c r="EJ9" s="11"/>
      <c r="EK9" s="258" t="str">
        <f>IF(X9&gt;AA9,"1",IF(X9&lt;AA9,"0"))</f>
        <v>1</v>
      </c>
      <c r="EL9" s="258"/>
      <c r="EM9" s="258" t="str">
        <f>IF(X9&lt;AA9,"1",IF(X9&gt;AA9,"0"))</f>
        <v>0</v>
      </c>
      <c r="EN9" s="258"/>
      <c r="EO9" s="12"/>
      <c r="EP9" s="9"/>
      <c r="EQ9" s="10"/>
      <c r="ER9" s="13"/>
      <c r="ES9" s="9"/>
      <c r="ET9" s="11"/>
      <c r="EU9" s="258" t="b">
        <f>IF(AI9&gt;AL9,"1",IF(AI9&lt;AL9,"0"))</f>
        <v>0</v>
      </c>
      <c r="EV9" s="258"/>
      <c r="EW9" s="258" t="b">
        <f>IF(AI9&lt;AL9,"1",IF(AI9&gt;AL9,"0"))</f>
        <v>0</v>
      </c>
      <c r="EX9" s="258"/>
      <c r="EY9" s="12"/>
      <c r="EZ9" s="9"/>
      <c r="FA9" s="10"/>
      <c r="FB9" s="13"/>
      <c r="FC9" s="9"/>
      <c r="FD9" s="11"/>
      <c r="FE9" s="258" t="b">
        <f>IF(AT9&gt;AW9,"1",IF(AT9&lt;AW9,"0"))</f>
        <v>0</v>
      </c>
      <c r="FF9" s="258"/>
      <c r="FG9" s="258" t="b">
        <f>IF(AT9&lt;AW9,"1",IF(AT9&gt;AW9,"0"))</f>
        <v>0</v>
      </c>
      <c r="FH9" s="258"/>
      <c r="FI9" s="12"/>
      <c r="FJ9" s="9"/>
      <c r="FK9" s="10"/>
      <c r="FL9" s="13"/>
      <c r="FM9" s="9"/>
      <c r="FN9" s="11"/>
      <c r="FO9" s="258" t="str">
        <f>IF(BE9&gt;BH9,"1",IF(BE9&lt;BH9,"0"))</f>
        <v>1</v>
      </c>
      <c r="FP9" s="258"/>
      <c r="FQ9" s="258" t="str">
        <f>IF(BE9&lt;BH9,"1",IF(BE9&gt;BH9,"0"))</f>
        <v>0</v>
      </c>
      <c r="FR9" s="258"/>
      <c r="FS9" s="12"/>
      <c r="FT9" s="9"/>
      <c r="FU9" s="10"/>
      <c r="FV9" s="4"/>
      <c r="FW9" s="5"/>
      <c r="FX9" s="50">
        <f>COUNTIF(EP10,"=2")</f>
        <v>0</v>
      </c>
      <c r="FY9" s="50">
        <f>COUNTIF(EZ10,"=2")</f>
        <v>0</v>
      </c>
      <c r="FZ9" s="50">
        <f>COUNTIF(FJ10,"=2")</f>
        <v>0</v>
      </c>
      <c r="GA9" s="51">
        <f>COUNTIF(FT10,"=2")</f>
        <v>0</v>
      </c>
      <c r="GB9" s="4"/>
      <c r="GC9" s="5"/>
      <c r="GD9" s="5"/>
      <c r="GE9" s="5"/>
      <c r="GF9" s="5"/>
      <c r="GG9" s="7"/>
      <c r="GH9" s="2"/>
      <c r="GI9" s="2"/>
      <c r="GJ9" s="2">
        <f>SUM(AA9:AB14)</f>
        <v>18</v>
      </c>
      <c r="GK9" s="47">
        <f>SUM(AL9:AM14)</f>
        <v>0</v>
      </c>
      <c r="GL9" s="47">
        <f>SUM(AW9:AX14)</f>
        <v>0</v>
      </c>
      <c r="GM9" s="47">
        <f>SUM(BH9:BI14)</f>
        <v>23</v>
      </c>
      <c r="GN9" s="257"/>
      <c r="GO9" s="257"/>
      <c r="GQ9" s="2"/>
      <c r="GR9" s="2"/>
      <c r="GS9" s="254"/>
      <c r="GT9" s="48">
        <f>FV22*1000</f>
        <v>0</v>
      </c>
      <c r="GU9" s="49">
        <f>RANK(GT9,$GT$8:$GT$12)</f>
        <v>4</v>
      </c>
      <c r="GV9" s="27"/>
      <c r="GW9" s="57"/>
      <c r="GX9" s="58"/>
    </row>
    <row r="10" spans="1:206" ht="6.75" customHeight="1">
      <c r="B10" s="467" t="s">
        <v>105</v>
      </c>
      <c r="C10" s="468"/>
      <c r="D10" s="468"/>
      <c r="E10" s="468"/>
      <c r="F10" s="468"/>
      <c r="G10" s="468"/>
      <c r="H10" s="468"/>
      <c r="I10" s="469"/>
      <c r="J10" s="414"/>
      <c r="K10" s="415"/>
      <c r="L10" s="415"/>
      <c r="M10" s="415"/>
      <c r="N10" s="415"/>
      <c r="O10" s="415"/>
      <c r="P10" s="415"/>
      <c r="Q10" s="415"/>
      <c r="R10" s="415"/>
      <c r="S10" s="415"/>
      <c r="T10" s="416"/>
      <c r="U10" s="435">
        <f>EH10</f>
        <v>2</v>
      </c>
      <c r="V10" s="436"/>
      <c r="W10" s="147"/>
      <c r="X10" s="434"/>
      <c r="Y10" s="434"/>
      <c r="Z10" s="265"/>
      <c r="AA10" s="434"/>
      <c r="AB10" s="434"/>
      <c r="AC10" s="146"/>
      <c r="AD10" s="437">
        <f>EP10</f>
        <v>0</v>
      </c>
      <c r="AE10" s="436"/>
      <c r="AF10" s="437"/>
      <c r="AG10" s="435"/>
      <c r="AH10" s="172"/>
      <c r="AI10" s="434"/>
      <c r="AJ10" s="434"/>
      <c r="AK10" s="447"/>
      <c r="AL10" s="434"/>
      <c r="AM10" s="434"/>
      <c r="AN10" s="172"/>
      <c r="AO10" s="435"/>
      <c r="AP10" s="436"/>
      <c r="AQ10" s="437"/>
      <c r="AR10" s="435"/>
      <c r="AS10" s="172"/>
      <c r="AT10" s="434"/>
      <c r="AU10" s="434"/>
      <c r="AV10" s="447"/>
      <c r="AW10" s="434"/>
      <c r="AX10" s="434"/>
      <c r="AY10" s="172"/>
      <c r="AZ10" s="435"/>
      <c r="BA10" s="436"/>
      <c r="BB10" s="437">
        <f>FL10</f>
        <v>2</v>
      </c>
      <c r="BC10" s="436"/>
      <c r="BD10" s="147"/>
      <c r="BE10" s="434"/>
      <c r="BF10" s="434"/>
      <c r="BG10" s="265"/>
      <c r="BH10" s="434"/>
      <c r="BI10" s="434"/>
      <c r="BJ10" s="146"/>
      <c r="BK10" s="437">
        <f>FT10</f>
        <v>0</v>
      </c>
      <c r="BL10" s="436"/>
      <c r="BM10" s="297">
        <f>FV10</f>
        <v>2</v>
      </c>
      <c r="BN10" s="438"/>
      <c r="BO10" s="450"/>
      <c r="BP10" s="450"/>
      <c r="BQ10" s="438">
        <f>FZ10</f>
        <v>0</v>
      </c>
      <c r="BR10" s="256"/>
      <c r="BS10" s="297">
        <f>GB10</f>
        <v>4</v>
      </c>
      <c r="BT10" s="438"/>
      <c r="BU10" s="450"/>
      <c r="BV10" s="450"/>
      <c r="BW10" s="438">
        <f>GF10</f>
        <v>0</v>
      </c>
      <c r="BX10" s="256"/>
      <c r="BY10" s="297">
        <f>GH10</f>
        <v>60</v>
      </c>
      <c r="BZ10" s="255"/>
      <c r="CA10" s="450"/>
      <c r="CB10" s="450"/>
      <c r="CC10" s="255">
        <f>GL10</f>
        <v>41</v>
      </c>
      <c r="CD10" s="256"/>
      <c r="CE10" s="449"/>
      <c r="CF10" s="449"/>
      <c r="CG10" s="2"/>
      <c r="CH10" s="2"/>
      <c r="CI10" s="2"/>
      <c r="CJ10" s="257">
        <v>2</v>
      </c>
      <c r="CK10" s="257"/>
      <c r="CL10" s="257"/>
      <c r="CM10" s="257" t="str">
        <f>VLOOKUP(2,GU26:GV30,2,FALSE)</f>
        <v>飛翔会Ａ</v>
      </c>
      <c r="CN10" s="257"/>
      <c r="CO10" s="257"/>
      <c r="CP10" s="257"/>
      <c r="CQ10" s="257"/>
      <c r="CR10" s="257"/>
      <c r="CS10" s="257"/>
      <c r="CT10" s="257"/>
      <c r="CU10" s="257"/>
      <c r="CV10" s="257"/>
      <c r="CW10" s="257"/>
      <c r="DP10" s="301" t="str">
        <f>B10</f>
        <v>プレシャスＡ</v>
      </c>
      <c r="DQ10" s="302"/>
      <c r="DR10" s="302"/>
      <c r="DS10" s="302"/>
      <c r="DT10" s="302"/>
      <c r="DU10" s="302"/>
      <c r="DV10" s="302"/>
      <c r="DW10" s="303"/>
      <c r="DX10" s="316"/>
      <c r="DY10" s="317"/>
      <c r="DZ10" s="317"/>
      <c r="EA10" s="317"/>
      <c r="EB10" s="317"/>
      <c r="EC10" s="317"/>
      <c r="ED10" s="317"/>
      <c r="EE10" s="317"/>
      <c r="EF10" s="317"/>
      <c r="EG10" s="318"/>
      <c r="EH10" s="258">
        <f>EK9+EK11+EK13</f>
        <v>2</v>
      </c>
      <c r="EI10" s="253"/>
      <c r="EJ10" s="13"/>
      <c r="EK10" s="258"/>
      <c r="EL10" s="258"/>
      <c r="EM10" s="258"/>
      <c r="EN10" s="258"/>
      <c r="EO10" s="10"/>
      <c r="EP10" s="252">
        <f>EM9+EM11+EM13</f>
        <v>0</v>
      </c>
      <c r="EQ10" s="253"/>
      <c r="ER10" s="252">
        <f>EU9+EU11+EU13</f>
        <v>0</v>
      </c>
      <c r="ES10" s="253"/>
      <c r="ET10" s="13"/>
      <c r="EU10" s="258"/>
      <c r="EV10" s="258"/>
      <c r="EW10" s="258"/>
      <c r="EX10" s="258"/>
      <c r="EY10" s="10"/>
      <c r="EZ10" s="252">
        <f>EW9+EW11+EW13</f>
        <v>0</v>
      </c>
      <c r="FA10" s="253"/>
      <c r="FB10" s="252">
        <f>FE9+FE11+FE13</f>
        <v>0</v>
      </c>
      <c r="FC10" s="253"/>
      <c r="FD10" s="13"/>
      <c r="FE10" s="258"/>
      <c r="FF10" s="258"/>
      <c r="FG10" s="258"/>
      <c r="FH10" s="258"/>
      <c r="FI10" s="10"/>
      <c r="FJ10" s="252">
        <f>FG9+FG11+FG13</f>
        <v>0</v>
      </c>
      <c r="FK10" s="253"/>
      <c r="FL10" s="252">
        <f>FO9+FO11+FO13</f>
        <v>2</v>
      </c>
      <c r="FM10" s="253"/>
      <c r="FN10" s="13"/>
      <c r="FO10" s="258"/>
      <c r="FP10" s="258"/>
      <c r="FQ10" s="258"/>
      <c r="FR10" s="258"/>
      <c r="FS10" s="10"/>
      <c r="FT10" s="252">
        <f>FQ9+FQ11+FQ13</f>
        <v>0</v>
      </c>
      <c r="FU10" s="253"/>
      <c r="FV10" s="298">
        <f>SUM(FV8:FY8)</f>
        <v>2</v>
      </c>
      <c r="FW10" s="295"/>
      <c r="FX10" s="283"/>
      <c r="FY10" s="283"/>
      <c r="FZ10" s="295">
        <f>SUM(FX9:GA9)</f>
        <v>0</v>
      </c>
      <c r="GA10" s="296"/>
      <c r="GB10" s="298">
        <f>SUM(EH10,ER10,FB10,FL10)</f>
        <v>4</v>
      </c>
      <c r="GC10" s="295"/>
      <c r="GD10" s="283"/>
      <c r="GE10" s="283"/>
      <c r="GF10" s="295">
        <f>SUM(EP10,EZ10,FJ10,FT10)</f>
        <v>0</v>
      </c>
      <c r="GG10" s="296"/>
      <c r="GH10" s="297">
        <f>SUM(GH8:GK8)</f>
        <v>60</v>
      </c>
      <c r="GI10" s="255"/>
      <c r="GJ10" s="283"/>
      <c r="GK10" s="283"/>
      <c r="GL10" s="255">
        <f>SUM(GJ9:GM9)</f>
        <v>41</v>
      </c>
      <c r="GM10" s="256"/>
      <c r="GN10" s="257"/>
      <c r="GO10" s="257"/>
      <c r="GQ10" s="2"/>
      <c r="GR10" s="2"/>
      <c r="GS10" s="254"/>
      <c r="GT10" s="48">
        <f>FV30*1000</f>
        <v>2000</v>
      </c>
      <c r="GU10" s="49">
        <f>RANK(GT10,$GT$8:$GT$12)</f>
        <v>1</v>
      </c>
      <c r="GV10" s="27"/>
      <c r="GW10" s="57"/>
      <c r="GX10" s="58"/>
    </row>
    <row r="11" spans="1:206" ht="6.75" customHeight="1">
      <c r="B11" s="467"/>
      <c r="C11" s="468"/>
      <c r="D11" s="468"/>
      <c r="E11" s="468"/>
      <c r="F11" s="468"/>
      <c r="G11" s="468"/>
      <c r="H11" s="468"/>
      <c r="I11" s="469"/>
      <c r="J11" s="414"/>
      <c r="K11" s="415"/>
      <c r="L11" s="415"/>
      <c r="M11" s="415"/>
      <c r="N11" s="415"/>
      <c r="O11" s="415"/>
      <c r="P11" s="415"/>
      <c r="Q11" s="415"/>
      <c r="R11" s="415"/>
      <c r="S11" s="415"/>
      <c r="T11" s="416"/>
      <c r="U11" s="435"/>
      <c r="V11" s="436"/>
      <c r="W11" s="147"/>
      <c r="X11" s="434">
        <v>15</v>
      </c>
      <c r="Y11" s="434"/>
      <c r="Z11" s="251" t="s">
        <v>25</v>
      </c>
      <c r="AA11" s="434">
        <v>8</v>
      </c>
      <c r="AB11" s="434"/>
      <c r="AC11" s="146"/>
      <c r="AD11" s="437"/>
      <c r="AE11" s="436"/>
      <c r="AF11" s="437"/>
      <c r="AG11" s="435"/>
      <c r="AH11" s="172"/>
      <c r="AI11" s="434"/>
      <c r="AJ11" s="434"/>
      <c r="AK11" s="251"/>
      <c r="AL11" s="434"/>
      <c r="AM11" s="434"/>
      <c r="AN11" s="172"/>
      <c r="AO11" s="435"/>
      <c r="AP11" s="436"/>
      <c r="AQ11" s="437"/>
      <c r="AR11" s="435"/>
      <c r="AS11" s="172"/>
      <c r="AT11" s="434"/>
      <c r="AU11" s="434"/>
      <c r="AV11" s="251"/>
      <c r="AW11" s="434"/>
      <c r="AX11" s="434"/>
      <c r="AY11" s="172"/>
      <c r="AZ11" s="435"/>
      <c r="BA11" s="436"/>
      <c r="BB11" s="437"/>
      <c r="BC11" s="436"/>
      <c r="BD11" s="147"/>
      <c r="BE11" s="434">
        <v>15</v>
      </c>
      <c r="BF11" s="434"/>
      <c r="BG11" s="251" t="s">
        <v>25</v>
      </c>
      <c r="BH11" s="434">
        <v>13</v>
      </c>
      <c r="BI11" s="434"/>
      <c r="BJ11" s="146"/>
      <c r="BK11" s="437"/>
      <c r="BL11" s="436"/>
      <c r="BM11" s="297"/>
      <c r="BN11" s="438"/>
      <c r="BO11" s="450"/>
      <c r="BP11" s="450"/>
      <c r="BQ11" s="438"/>
      <c r="BR11" s="256"/>
      <c r="BS11" s="297"/>
      <c r="BT11" s="438"/>
      <c r="BU11" s="450"/>
      <c r="BV11" s="450"/>
      <c r="BW11" s="438"/>
      <c r="BX11" s="256"/>
      <c r="BY11" s="297"/>
      <c r="BZ11" s="255"/>
      <c r="CA11" s="450"/>
      <c r="CB11" s="450"/>
      <c r="CC11" s="255"/>
      <c r="CD11" s="256"/>
      <c r="CE11" s="449"/>
      <c r="CF11" s="449"/>
      <c r="CG11" s="2"/>
      <c r="CH11" s="2"/>
      <c r="CI11" s="2"/>
      <c r="CJ11" s="257"/>
      <c r="CK11" s="257"/>
      <c r="CL11" s="257"/>
      <c r="CM11" s="257"/>
      <c r="CN11" s="257"/>
      <c r="CO11" s="257"/>
      <c r="CP11" s="257"/>
      <c r="CQ11" s="257"/>
      <c r="CR11" s="257"/>
      <c r="CS11" s="257"/>
      <c r="CT11" s="257"/>
      <c r="CU11" s="257"/>
      <c r="CV11" s="257"/>
      <c r="CW11" s="257"/>
      <c r="DP11" s="301"/>
      <c r="DQ11" s="302"/>
      <c r="DR11" s="302"/>
      <c r="DS11" s="302"/>
      <c r="DT11" s="302"/>
      <c r="DU11" s="302"/>
      <c r="DV11" s="302"/>
      <c r="DW11" s="303"/>
      <c r="DX11" s="316"/>
      <c r="DY11" s="317"/>
      <c r="DZ11" s="317"/>
      <c r="EA11" s="317"/>
      <c r="EB11" s="317"/>
      <c r="EC11" s="317"/>
      <c r="ED11" s="317"/>
      <c r="EE11" s="317"/>
      <c r="EF11" s="317"/>
      <c r="EG11" s="318"/>
      <c r="EH11" s="258"/>
      <c r="EI11" s="253"/>
      <c r="EJ11" s="13"/>
      <c r="EK11" s="258" t="str">
        <f>IF(X11&gt;AA11,"1",IF(X11&lt;AA11,"0"))</f>
        <v>1</v>
      </c>
      <c r="EL11" s="258"/>
      <c r="EM11" s="258" t="str">
        <f>IF(X11&lt;AA11,"1",IF(X11&gt;AA11,"0"))</f>
        <v>0</v>
      </c>
      <c r="EN11" s="258"/>
      <c r="EO11" s="10"/>
      <c r="EP11" s="252"/>
      <c r="EQ11" s="253"/>
      <c r="ER11" s="252"/>
      <c r="ES11" s="253"/>
      <c r="ET11" s="13"/>
      <c r="EU11" s="258" t="b">
        <f>IF(AI11&gt;AL11,"1",IF(AI11&lt;AL11,"0"))</f>
        <v>0</v>
      </c>
      <c r="EV11" s="258"/>
      <c r="EW11" s="258" t="b">
        <f>IF(AI11&lt;AL11,"1",IF(AI11&gt;AL11,"0"))</f>
        <v>0</v>
      </c>
      <c r="EX11" s="258"/>
      <c r="EY11" s="10"/>
      <c r="EZ11" s="252"/>
      <c r="FA11" s="253"/>
      <c r="FB11" s="252"/>
      <c r="FC11" s="253"/>
      <c r="FD11" s="13"/>
      <c r="FE11" s="258" t="b">
        <f>IF(AT11&gt;AW11,"1",IF(AT11&lt;AW11,"0"))</f>
        <v>0</v>
      </c>
      <c r="FF11" s="258"/>
      <c r="FG11" s="258" t="b">
        <f>IF(AT11&lt;AW11,"1",IF(AT11&gt;AW11,"0"))</f>
        <v>0</v>
      </c>
      <c r="FH11" s="258"/>
      <c r="FI11" s="10"/>
      <c r="FJ11" s="252"/>
      <c r="FK11" s="253"/>
      <c r="FL11" s="252"/>
      <c r="FM11" s="253"/>
      <c r="FN11" s="13"/>
      <c r="FO11" s="258" t="str">
        <f>IF(BE11&gt;BH11,"1",IF(BE11&lt;BH11,"0"))</f>
        <v>1</v>
      </c>
      <c r="FP11" s="258"/>
      <c r="FQ11" s="258" t="str">
        <f>IF(BE11&lt;BH11,"1",IF(BE11&gt;BH11,"0"))</f>
        <v>0</v>
      </c>
      <c r="FR11" s="258"/>
      <c r="FS11" s="10"/>
      <c r="FT11" s="252"/>
      <c r="FU11" s="253"/>
      <c r="FV11" s="298"/>
      <c r="FW11" s="295"/>
      <c r="FX11" s="283"/>
      <c r="FY11" s="283"/>
      <c r="FZ11" s="295"/>
      <c r="GA11" s="296"/>
      <c r="GB11" s="298"/>
      <c r="GC11" s="295"/>
      <c r="GD11" s="283"/>
      <c r="GE11" s="283"/>
      <c r="GF11" s="295"/>
      <c r="GG11" s="296"/>
      <c r="GH11" s="297"/>
      <c r="GI11" s="255"/>
      <c r="GJ11" s="283"/>
      <c r="GK11" s="283"/>
      <c r="GL11" s="255"/>
      <c r="GM11" s="256"/>
      <c r="GN11" s="257"/>
      <c r="GO11" s="257"/>
      <c r="GQ11" s="2"/>
      <c r="GR11" s="2"/>
      <c r="GS11" s="254"/>
      <c r="GT11" s="48">
        <f>FV38*1000</f>
        <v>0</v>
      </c>
      <c r="GU11" s="49">
        <f>RANK(GT11,$GT$8:$GT$12)</f>
        <v>4</v>
      </c>
      <c r="GV11" s="27"/>
      <c r="GW11" s="57"/>
      <c r="GX11" s="58"/>
    </row>
    <row r="12" spans="1:206" ht="6.75" customHeight="1">
      <c r="B12" s="467"/>
      <c r="C12" s="468"/>
      <c r="D12" s="468"/>
      <c r="E12" s="468"/>
      <c r="F12" s="468"/>
      <c r="G12" s="468"/>
      <c r="H12" s="468"/>
      <c r="I12" s="469"/>
      <c r="J12" s="414"/>
      <c r="K12" s="415"/>
      <c r="L12" s="415"/>
      <c r="M12" s="415"/>
      <c r="N12" s="415"/>
      <c r="O12" s="415"/>
      <c r="P12" s="415"/>
      <c r="Q12" s="415"/>
      <c r="R12" s="415"/>
      <c r="S12" s="415"/>
      <c r="T12" s="416"/>
      <c r="U12" s="435"/>
      <c r="V12" s="436"/>
      <c r="W12" s="147"/>
      <c r="X12" s="434"/>
      <c r="Y12" s="434"/>
      <c r="Z12" s="265"/>
      <c r="AA12" s="434"/>
      <c r="AB12" s="434"/>
      <c r="AC12" s="146"/>
      <c r="AD12" s="437"/>
      <c r="AE12" s="436"/>
      <c r="AF12" s="437"/>
      <c r="AG12" s="435"/>
      <c r="AH12" s="172"/>
      <c r="AI12" s="434"/>
      <c r="AJ12" s="434"/>
      <c r="AK12" s="447"/>
      <c r="AL12" s="434"/>
      <c r="AM12" s="434"/>
      <c r="AN12" s="172"/>
      <c r="AO12" s="435"/>
      <c r="AP12" s="436"/>
      <c r="AQ12" s="437"/>
      <c r="AR12" s="435"/>
      <c r="AS12" s="172"/>
      <c r="AT12" s="434"/>
      <c r="AU12" s="434"/>
      <c r="AV12" s="447"/>
      <c r="AW12" s="434"/>
      <c r="AX12" s="434"/>
      <c r="AY12" s="172"/>
      <c r="AZ12" s="435"/>
      <c r="BA12" s="436"/>
      <c r="BB12" s="437"/>
      <c r="BC12" s="436"/>
      <c r="BD12" s="147"/>
      <c r="BE12" s="434"/>
      <c r="BF12" s="434"/>
      <c r="BG12" s="265"/>
      <c r="BH12" s="434"/>
      <c r="BI12" s="434"/>
      <c r="BJ12" s="146"/>
      <c r="BK12" s="437"/>
      <c r="BL12" s="436"/>
      <c r="BM12" s="431"/>
      <c r="BN12" s="432"/>
      <c r="BO12" s="432"/>
      <c r="BP12" s="432"/>
      <c r="BQ12" s="432"/>
      <c r="BR12" s="433"/>
      <c r="BS12" s="431"/>
      <c r="BT12" s="432"/>
      <c r="BU12" s="432"/>
      <c r="BV12" s="432"/>
      <c r="BW12" s="432"/>
      <c r="BX12" s="433"/>
      <c r="BY12" s="431"/>
      <c r="BZ12" s="448"/>
      <c r="CA12" s="448"/>
      <c r="CB12" s="448"/>
      <c r="CC12" s="448"/>
      <c r="CD12" s="433"/>
      <c r="CE12" s="449"/>
      <c r="CF12" s="449"/>
      <c r="CG12" s="2"/>
      <c r="CH12" s="2"/>
      <c r="CI12" s="2"/>
      <c r="CJ12" s="257">
        <v>3</v>
      </c>
      <c r="CK12" s="257"/>
      <c r="CL12" s="257"/>
      <c r="CM12" s="257" t="str">
        <f>VLOOKUP(3,GU26:GV30,2,FALSE)</f>
        <v>スピリタス</v>
      </c>
      <c r="CN12" s="257"/>
      <c r="CO12" s="257"/>
      <c r="CP12" s="257"/>
      <c r="CQ12" s="257"/>
      <c r="CR12" s="257"/>
      <c r="CS12" s="257"/>
      <c r="CT12" s="257"/>
      <c r="CU12" s="257"/>
      <c r="CV12" s="257"/>
      <c r="CW12" s="257"/>
      <c r="DP12" s="301"/>
      <c r="DQ12" s="302"/>
      <c r="DR12" s="302"/>
      <c r="DS12" s="302"/>
      <c r="DT12" s="302"/>
      <c r="DU12" s="302"/>
      <c r="DV12" s="302"/>
      <c r="DW12" s="303"/>
      <c r="DX12" s="316"/>
      <c r="DY12" s="317"/>
      <c r="DZ12" s="317"/>
      <c r="EA12" s="317"/>
      <c r="EB12" s="317"/>
      <c r="EC12" s="317"/>
      <c r="ED12" s="317"/>
      <c r="EE12" s="317"/>
      <c r="EF12" s="317"/>
      <c r="EG12" s="318"/>
      <c r="EH12" s="258"/>
      <c r="EI12" s="253"/>
      <c r="EJ12" s="13"/>
      <c r="EK12" s="258"/>
      <c r="EL12" s="258"/>
      <c r="EM12" s="258"/>
      <c r="EN12" s="258"/>
      <c r="EO12" s="10"/>
      <c r="EP12" s="252"/>
      <c r="EQ12" s="253"/>
      <c r="ER12" s="252"/>
      <c r="ES12" s="253"/>
      <c r="ET12" s="13"/>
      <c r="EU12" s="258"/>
      <c r="EV12" s="258"/>
      <c r="EW12" s="258"/>
      <c r="EX12" s="258"/>
      <c r="EY12" s="10"/>
      <c r="EZ12" s="252"/>
      <c r="FA12" s="253"/>
      <c r="FB12" s="252"/>
      <c r="FC12" s="253"/>
      <c r="FD12" s="13"/>
      <c r="FE12" s="258"/>
      <c r="FF12" s="258"/>
      <c r="FG12" s="258"/>
      <c r="FH12" s="258"/>
      <c r="FI12" s="10"/>
      <c r="FJ12" s="252"/>
      <c r="FK12" s="253"/>
      <c r="FL12" s="252"/>
      <c r="FM12" s="253"/>
      <c r="FN12" s="13"/>
      <c r="FO12" s="258"/>
      <c r="FP12" s="258"/>
      <c r="FQ12" s="258"/>
      <c r="FR12" s="258"/>
      <c r="FS12" s="10"/>
      <c r="FT12" s="252"/>
      <c r="FU12" s="253"/>
      <c r="FV12" s="4"/>
      <c r="FW12" s="5"/>
      <c r="FX12" s="5"/>
      <c r="FY12" s="5"/>
      <c r="FZ12" s="5"/>
      <c r="GA12" s="7"/>
      <c r="GB12" s="4"/>
      <c r="GC12" s="5"/>
      <c r="GD12" s="5"/>
      <c r="GE12" s="5"/>
      <c r="GF12" s="5"/>
      <c r="GG12" s="7"/>
      <c r="GH12" s="2"/>
      <c r="GI12" s="2"/>
      <c r="GJ12" s="2"/>
      <c r="GK12" s="2"/>
      <c r="GL12" s="2"/>
      <c r="GM12" s="2"/>
      <c r="GN12" s="257"/>
      <c r="GO12" s="257"/>
      <c r="GQ12" s="2"/>
      <c r="GR12" s="2"/>
      <c r="GS12" s="2"/>
      <c r="GT12" s="48">
        <f>FV46*1000</f>
        <v>1000</v>
      </c>
      <c r="GU12" s="49">
        <f>RANK(GT12,$GT$8:$GT$12)</f>
        <v>3</v>
      </c>
    </row>
    <row r="13" spans="1:206" ht="6.75" customHeight="1">
      <c r="B13" s="467"/>
      <c r="C13" s="468"/>
      <c r="D13" s="468"/>
      <c r="E13" s="468"/>
      <c r="F13" s="468"/>
      <c r="G13" s="468"/>
      <c r="H13" s="468"/>
      <c r="I13" s="469"/>
      <c r="J13" s="414"/>
      <c r="K13" s="415"/>
      <c r="L13" s="415"/>
      <c r="M13" s="415"/>
      <c r="N13" s="415"/>
      <c r="O13" s="415"/>
      <c r="P13" s="415"/>
      <c r="Q13" s="415"/>
      <c r="R13" s="415"/>
      <c r="S13" s="415"/>
      <c r="T13" s="416"/>
      <c r="U13" s="435"/>
      <c r="V13" s="436"/>
      <c r="W13" s="147"/>
      <c r="X13" s="434"/>
      <c r="Y13" s="434"/>
      <c r="Z13" s="251" t="s">
        <v>25</v>
      </c>
      <c r="AA13" s="434"/>
      <c r="AB13" s="434"/>
      <c r="AC13" s="146"/>
      <c r="AD13" s="437"/>
      <c r="AE13" s="436"/>
      <c r="AF13" s="437"/>
      <c r="AG13" s="435"/>
      <c r="AH13" s="172"/>
      <c r="AI13" s="434"/>
      <c r="AJ13" s="434"/>
      <c r="AK13" s="251"/>
      <c r="AL13" s="434"/>
      <c r="AM13" s="434"/>
      <c r="AN13" s="172"/>
      <c r="AO13" s="435"/>
      <c r="AP13" s="436"/>
      <c r="AQ13" s="437"/>
      <c r="AR13" s="435"/>
      <c r="AS13" s="172"/>
      <c r="AT13" s="434"/>
      <c r="AU13" s="434"/>
      <c r="AV13" s="251"/>
      <c r="AW13" s="434"/>
      <c r="AX13" s="434"/>
      <c r="AY13" s="172"/>
      <c r="AZ13" s="435"/>
      <c r="BA13" s="436"/>
      <c r="BB13" s="437"/>
      <c r="BC13" s="436"/>
      <c r="BD13" s="147"/>
      <c r="BE13" s="434"/>
      <c r="BF13" s="434"/>
      <c r="BG13" s="251" t="s">
        <v>25</v>
      </c>
      <c r="BH13" s="434"/>
      <c r="BI13" s="434"/>
      <c r="BJ13" s="146"/>
      <c r="BK13" s="437"/>
      <c r="BL13" s="436"/>
      <c r="BM13" s="451"/>
      <c r="BN13" s="452"/>
      <c r="BO13" s="452"/>
      <c r="BP13" s="452"/>
      <c r="BQ13" s="452"/>
      <c r="BR13" s="453"/>
      <c r="BS13" s="451"/>
      <c r="BT13" s="452"/>
      <c r="BU13" s="452"/>
      <c r="BV13" s="452"/>
      <c r="BW13" s="452"/>
      <c r="BX13" s="453"/>
      <c r="BY13" s="451"/>
      <c r="BZ13" s="452"/>
      <c r="CA13" s="452"/>
      <c r="CB13" s="452"/>
      <c r="CC13" s="452"/>
      <c r="CD13" s="453"/>
      <c r="CE13" s="449"/>
      <c r="CF13" s="449"/>
      <c r="CG13" s="2"/>
      <c r="CH13" s="2"/>
      <c r="CI13" s="2"/>
      <c r="CJ13" s="257"/>
      <c r="CK13" s="257"/>
      <c r="CL13" s="257"/>
      <c r="CM13" s="257"/>
      <c r="CN13" s="257"/>
      <c r="CO13" s="257"/>
      <c r="CP13" s="257"/>
      <c r="CQ13" s="257"/>
      <c r="CR13" s="257"/>
      <c r="CS13" s="257"/>
      <c r="CT13" s="257"/>
      <c r="CU13" s="257"/>
      <c r="CV13" s="257"/>
      <c r="CW13" s="257"/>
      <c r="DP13" s="301"/>
      <c r="DQ13" s="302"/>
      <c r="DR13" s="302"/>
      <c r="DS13" s="302"/>
      <c r="DT13" s="302"/>
      <c r="DU13" s="302"/>
      <c r="DV13" s="302"/>
      <c r="DW13" s="303"/>
      <c r="DX13" s="316"/>
      <c r="DY13" s="317"/>
      <c r="DZ13" s="317"/>
      <c r="EA13" s="317"/>
      <c r="EB13" s="317"/>
      <c r="EC13" s="317"/>
      <c r="ED13" s="317"/>
      <c r="EE13" s="317"/>
      <c r="EF13" s="317"/>
      <c r="EG13" s="318"/>
      <c r="EH13" s="258"/>
      <c r="EI13" s="253"/>
      <c r="EJ13" s="13"/>
      <c r="EK13" s="258" t="b">
        <f>IF(X13&gt;AA13,"1",IF(X13&lt;AA13,"0"))</f>
        <v>0</v>
      </c>
      <c r="EL13" s="258"/>
      <c r="EM13" s="258" t="b">
        <f>IF(X13&lt;AA13,"1",IF(X13&gt;AA13,"0"))</f>
        <v>0</v>
      </c>
      <c r="EN13" s="258"/>
      <c r="EO13" s="10"/>
      <c r="EP13" s="252"/>
      <c r="EQ13" s="253"/>
      <c r="ER13" s="252"/>
      <c r="ES13" s="253"/>
      <c r="ET13" s="13"/>
      <c r="EU13" s="258" t="b">
        <f>IF(AI13&gt;AL13,"1",IF(AI13&lt;AL13,"0"))</f>
        <v>0</v>
      </c>
      <c r="EV13" s="258"/>
      <c r="EW13" s="258" t="b">
        <f>IF(AI13&lt;AL13,"1",IF(AI13&gt;AL13,"0"))</f>
        <v>0</v>
      </c>
      <c r="EX13" s="258"/>
      <c r="EY13" s="10"/>
      <c r="EZ13" s="252"/>
      <c r="FA13" s="253"/>
      <c r="FB13" s="252"/>
      <c r="FC13" s="253"/>
      <c r="FD13" s="13"/>
      <c r="FE13" s="258" t="b">
        <f>IF(AT13&gt;AW13,"1",IF(AT13&lt;AW13,"0"))</f>
        <v>0</v>
      </c>
      <c r="FF13" s="258"/>
      <c r="FG13" s="258" t="b">
        <f>IF(AT13&lt;AW13,"1",IF(AT13&gt;AW13,"0"))</f>
        <v>0</v>
      </c>
      <c r="FH13" s="258"/>
      <c r="FI13" s="10"/>
      <c r="FJ13" s="252"/>
      <c r="FK13" s="253"/>
      <c r="FL13" s="252"/>
      <c r="FM13" s="253"/>
      <c r="FN13" s="13"/>
      <c r="FO13" s="258" t="b">
        <f>IF(BE13&gt;BH13,"1",IF(BE13&lt;BH13,"0"))</f>
        <v>0</v>
      </c>
      <c r="FP13" s="258"/>
      <c r="FQ13" s="258" t="b">
        <f>IF(BE13&lt;BH13,"1",IF(BE13&gt;BH13,"0"))</f>
        <v>0</v>
      </c>
      <c r="FR13" s="258"/>
      <c r="FS13" s="10"/>
      <c r="FT13" s="252"/>
      <c r="FU13" s="253"/>
      <c r="FV13" s="4"/>
      <c r="FW13" s="5"/>
      <c r="FX13" s="5"/>
      <c r="FY13" s="5"/>
      <c r="FZ13" s="5"/>
      <c r="GA13" s="7"/>
      <c r="GB13" s="4"/>
      <c r="GC13" s="5"/>
      <c r="GD13" s="5"/>
      <c r="GE13" s="5"/>
      <c r="GF13" s="5"/>
      <c r="GG13" s="7"/>
      <c r="GH13" s="2"/>
      <c r="GI13" s="2"/>
      <c r="GJ13" s="2"/>
      <c r="GK13" s="2"/>
      <c r="GL13" s="2"/>
      <c r="GM13" s="2"/>
      <c r="GN13" s="257"/>
      <c r="GO13" s="257"/>
      <c r="GQ13" s="2"/>
      <c r="GR13" s="2"/>
      <c r="GS13" s="2"/>
      <c r="GU13" s="27"/>
    </row>
    <row r="14" spans="1:206" ht="6.75" customHeight="1">
      <c r="B14" s="152"/>
      <c r="C14" s="148"/>
      <c r="D14" s="148"/>
      <c r="E14" s="148"/>
      <c r="F14" s="148"/>
      <c r="G14" s="148"/>
      <c r="H14" s="148"/>
      <c r="I14" s="149"/>
      <c r="J14" s="414"/>
      <c r="K14" s="415"/>
      <c r="L14" s="415"/>
      <c r="M14" s="415"/>
      <c r="N14" s="415"/>
      <c r="O14" s="415"/>
      <c r="P14" s="415"/>
      <c r="Q14" s="415"/>
      <c r="R14" s="415"/>
      <c r="S14" s="415"/>
      <c r="T14" s="416"/>
      <c r="U14" s="145"/>
      <c r="V14" s="145"/>
      <c r="W14" s="153"/>
      <c r="X14" s="434"/>
      <c r="Y14" s="434"/>
      <c r="Z14" s="265"/>
      <c r="AA14" s="434"/>
      <c r="AB14" s="434"/>
      <c r="AC14" s="154"/>
      <c r="AD14" s="145"/>
      <c r="AE14" s="146"/>
      <c r="AF14" s="171"/>
      <c r="AG14" s="172"/>
      <c r="AH14" s="172"/>
      <c r="AI14" s="434"/>
      <c r="AJ14" s="434"/>
      <c r="AK14" s="447"/>
      <c r="AL14" s="434"/>
      <c r="AM14" s="434"/>
      <c r="AN14" s="172"/>
      <c r="AO14" s="172"/>
      <c r="AP14" s="173"/>
      <c r="AQ14" s="171"/>
      <c r="AR14" s="172"/>
      <c r="AS14" s="172"/>
      <c r="AT14" s="434"/>
      <c r="AU14" s="434"/>
      <c r="AV14" s="447"/>
      <c r="AW14" s="434"/>
      <c r="AX14" s="434"/>
      <c r="AY14" s="172"/>
      <c r="AZ14" s="172"/>
      <c r="BA14" s="173"/>
      <c r="BB14" s="147"/>
      <c r="BC14" s="145"/>
      <c r="BD14" s="153"/>
      <c r="BE14" s="434"/>
      <c r="BF14" s="434"/>
      <c r="BG14" s="265"/>
      <c r="BH14" s="434"/>
      <c r="BI14" s="434"/>
      <c r="BJ14" s="154"/>
      <c r="BK14" s="145"/>
      <c r="BL14" s="146"/>
      <c r="BM14" s="454"/>
      <c r="BN14" s="455"/>
      <c r="BO14" s="455"/>
      <c r="BP14" s="455"/>
      <c r="BQ14" s="455"/>
      <c r="BR14" s="456"/>
      <c r="BS14" s="460" t="str">
        <f>GB14</f>
        <v>MAX</v>
      </c>
      <c r="BT14" s="461"/>
      <c r="BU14" s="461"/>
      <c r="BV14" s="461"/>
      <c r="BW14" s="461"/>
      <c r="BX14" s="462"/>
      <c r="BY14" s="466">
        <f>GH14</f>
        <v>1.4634146341463414</v>
      </c>
      <c r="BZ14" s="455"/>
      <c r="CA14" s="455"/>
      <c r="CB14" s="455"/>
      <c r="CC14" s="455"/>
      <c r="CD14" s="456"/>
      <c r="CE14" s="449"/>
      <c r="CF14" s="449"/>
      <c r="CG14" s="2"/>
      <c r="CH14" s="2"/>
      <c r="CI14" s="2"/>
      <c r="CJ14" s="257">
        <v>4</v>
      </c>
      <c r="CK14" s="257"/>
      <c r="CL14" s="257"/>
      <c r="CM14" s="257" t="str">
        <f>VLOOKUP(4,GU26:GV30,2,FALSE)</f>
        <v>ＮＢＦ</v>
      </c>
      <c r="CN14" s="257"/>
      <c r="CO14" s="257"/>
      <c r="CP14" s="257"/>
      <c r="CQ14" s="257"/>
      <c r="CR14" s="257"/>
      <c r="CS14" s="257"/>
      <c r="CT14" s="257"/>
      <c r="CU14" s="257"/>
      <c r="CV14" s="257"/>
      <c r="CW14" s="257"/>
      <c r="DP14" s="30"/>
      <c r="DQ14" s="31"/>
      <c r="DR14" s="31"/>
      <c r="DS14" s="31"/>
      <c r="DT14" s="31"/>
      <c r="DU14" s="31"/>
      <c r="DV14" s="31"/>
      <c r="DW14" s="32"/>
      <c r="DX14" s="316"/>
      <c r="DY14" s="317"/>
      <c r="DZ14" s="317"/>
      <c r="EA14" s="317"/>
      <c r="EB14" s="317"/>
      <c r="EC14" s="317"/>
      <c r="ED14" s="317"/>
      <c r="EE14" s="317"/>
      <c r="EF14" s="317"/>
      <c r="EG14" s="318"/>
      <c r="EH14" s="9"/>
      <c r="EI14" s="9"/>
      <c r="EJ14" s="14"/>
      <c r="EK14" s="258"/>
      <c r="EL14" s="258"/>
      <c r="EM14" s="258"/>
      <c r="EN14" s="258"/>
      <c r="EO14" s="15"/>
      <c r="EP14" s="9"/>
      <c r="EQ14" s="10"/>
      <c r="ER14" s="13"/>
      <c r="ES14" s="9"/>
      <c r="ET14" s="14"/>
      <c r="EU14" s="258"/>
      <c r="EV14" s="258"/>
      <c r="EW14" s="258"/>
      <c r="EX14" s="258"/>
      <c r="EY14" s="15"/>
      <c r="EZ14" s="9"/>
      <c r="FA14" s="10"/>
      <c r="FB14" s="13"/>
      <c r="FC14" s="9"/>
      <c r="FD14" s="14"/>
      <c r="FE14" s="258"/>
      <c r="FF14" s="258"/>
      <c r="FG14" s="258"/>
      <c r="FH14" s="258"/>
      <c r="FI14" s="15"/>
      <c r="FJ14" s="9"/>
      <c r="FK14" s="10"/>
      <c r="FL14" s="13"/>
      <c r="FM14" s="9"/>
      <c r="FN14" s="14"/>
      <c r="FO14" s="258"/>
      <c r="FP14" s="258"/>
      <c r="FQ14" s="258"/>
      <c r="FR14" s="258"/>
      <c r="FS14" s="15"/>
      <c r="FT14" s="9"/>
      <c r="FU14" s="10"/>
      <c r="FV14" s="271">
        <f>IF(FZ10=0,FV10,FV10/FZ10)</f>
        <v>2</v>
      </c>
      <c r="FW14" s="284"/>
      <c r="FX14" s="284"/>
      <c r="FY14" s="284"/>
      <c r="FZ14" s="284"/>
      <c r="GA14" s="285"/>
      <c r="GB14" s="271" t="str">
        <f>GW14</f>
        <v>MAX</v>
      </c>
      <c r="GC14" s="284"/>
      <c r="GD14" s="284"/>
      <c r="GE14" s="284"/>
      <c r="GF14" s="284"/>
      <c r="GG14" s="285"/>
      <c r="GH14" s="289">
        <f>GH10/GL10</f>
        <v>1.4634146341463414</v>
      </c>
      <c r="GI14" s="290"/>
      <c r="GJ14" s="290"/>
      <c r="GK14" s="290"/>
      <c r="GL14" s="290"/>
      <c r="GM14" s="291"/>
      <c r="GN14" s="257"/>
      <c r="GO14" s="257"/>
      <c r="GQ14" s="2"/>
      <c r="GR14" s="2"/>
      <c r="GS14" s="254" t="s">
        <v>1</v>
      </c>
      <c r="GT14" s="55">
        <f>GX14*100</f>
        <v>800</v>
      </c>
      <c r="GU14" s="49">
        <f>RANK(GT14,$GT$14:$GT$18)</f>
        <v>1</v>
      </c>
      <c r="GW14" s="54" t="str">
        <f>IF(GF10=0,"MAX",GB10/GF10)</f>
        <v>MAX</v>
      </c>
      <c r="GX14">
        <f>IF(GB14="MAX",8,GB10-GF10)</f>
        <v>8</v>
      </c>
    </row>
    <row r="15" spans="1:206" ht="6.75" customHeight="1">
      <c r="B15" s="155"/>
      <c r="C15" s="156"/>
      <c r="D15" s="156"/>
      <c r="E15" s="156"/>
      <c r="F15" s="156"/>
      <c r="G15" s="156"/>
      <c r="H15" s="156"/>
      <c r="I15" s="157"/>
      <c r="J15" s="417"/>
      <c r="K15" s="418"/>
      <c r="L15" s="418"/>
      <c r="M15" s="418"/>
      <c r="N15" s="418"/>
      <c r="O15" s="418"/>
      <c r="P15" s="418"/>
      <c r="Q15" s="418"/>
      <c r="R15" s="418"/>
      <c r="S15" s="418"/>
      <c r="T15" s="419"/>
      <c r="U15" s="158"/>
      <c r="V15" s="158"/>
      <c r="W15" s="158"/>
      <c r="X15" s="158"/>
      <c r="Y15" s="158"/>
      <c r="Z15" s="158"/>
      <c r="AA15" s="158"/>
      <c r="AB15" s="158"/>
      <c r="AC15" s="158"/>
      <c r="AD15" s="158"/>
      <c r="AE15" s="154"/>
      <c r="AF15" s="174"/>
      <c r="AG15" s="175"/>
      <c r="AH15" s="175"/>
      <c r="AI15" s="175"/>
      <c r="AJ15" s="175"/>
      <c r="AK15" s="175"/>
      <c r="AL15" s="175"/>
      <c r="AM15" s="175"/>
      <c r="AN15" s="175"/>
      <c r="AO15" s="175"/>
      <c r="AP15" s="176"/>
      <c r="AQ15" s="174"/>
      <c r="AR15" s="175"/>
      <c r="AS15" s="175"/>
      <c r="AT15" s="175"/>
      <c r="AU15" s="175"/>
      <c r="AV15" s="175"/>
      <c r="AW15" s="175"/>
      <c r="AX15" s="175"/>
      <c r="AY15" s="175"/>
      <c r="AZ15" s="175"/>
      <c r="BA15" s="176"/>
      <c r="BB15" s="153"/>
      <c r="BC15" s="158"/>
      <c r="BD15" s="158"/>
      <c r="BE15" s="158"/>
      <c r="BF15" s="158"/>
      <c r="BG15" s="158"/>
      <c r="BH15" s="158"/>
      <c r="BI15" s="158"/>
      <c r="BJ15" s="158"/>
      <c r="BK15" s="158"/>
      <c r="BL15" s="154"/>
      <c r="BM15" s="457"/>
      <c r="BN15" s="458"/>
      <c r="BO15" s="458"/>
      <c r="BP15" s="458"/>
      <c r="BQ15" s="458"/>
      <c r="BR15" s="459"/>
      <c r="BS15" s="463"/>
      <c r="BT15" s="464"/>
      <c r="BU15" s="464"/>
      <c r="BV15" s="464"/>
      <c r="BW15" s="464"/>
      <c r="BX15" s="465"/>
      <c r="BY15" s="457"/>
      <c r="BZ15" s="458"/>
      <c r="CA15" s="458"/>
      <c r="CB15" s="458"/>
      <c r="CC15" s="458"/>
      <c r="CD15" s="459"/>
      <c r="CE15" s="449"/>
      <c r="CF15" s="449"/>
      <c r="CG15" s="2"/>
      <c r="CH15" s="2"/>
      <c r="CI15" s="2"/>
      <c r="CJ15" s="257"/>
      <c r="CK15" s="257"/>
      <c r="CL15" s="257"/>
      <c r="CM15" s="257"/>
      <c r="CN15" s="257"/>
      <c r="CO15" s="257"/>
      <c r="CP15" s="257"/>
      <c r="CQ15" s="257"/>
      <c r="CR15" s="257"/>
      <c r="CS15" s="257"/>
      <c r="CT15" s="257"/>
      <c r="CU15" s="257"/>
      <c r="CV15" s="257"/>
      <c r="CW15" s="257"/>
      <c r="DP15" s="33"/>
      <c r="DQ15" s="34"/>
      <c r="DR15" s="34"/>
      <c r="DS15" s="34"/>
      <c r="DT15" s="34"/>
      <c r="DU15" s="34"/>
      <c r="DV15" s="34"/>
      <c r="DW15" s="35"/>
      <c r="DX15" s="319"/>
      <c r="DY15" s="320"/>
      <c r="DZ15" s="320"/>
      <c r="EA15" s="320"/>
      <c r="EB15" s="320"/>
      <c r="EC15" s="320"/>
      <c r="ED15" s="320"/>
      <c r="EE15" s="320"/>
      <c r="EF15" s="320"/>
      <c r="EG15" s="321"/>
      <c r="EH15" s="16"/>
      <c r="EI15" s="16"/>
      <c r="EJ15" s="16"/>
      <c r="EK15" s="16"/>
      <c r="EL15" s="16"/>
      <c r="EM15" s="16"/>
      <c r="EN15" s="16"/>
      <c r="EO15" s="16"/>
      <c r="EP15" s="16"/>
      <c r="EQ15" s="15"/>
      <c r="ER15" s="14"/>
      <c r="ES15" s="16"/>
      <c r="ET15" s="16"/>
      <c r="EU15" s="16"/>
      <c r="EV15" s="16"/>
      <c r="EW15" s="16"/>
      <c r="EX15" s="16"/>
      <c r="EY15" s="16"/>
      <c r="EZ15" s="16"/>
      <c r="FA15" s="15"/>
      <c r="FB15" s="14"/>
      <c r="FC15" s="16"/>
      <c r="FD15" s="16"/>
      <c r="FE15" s="16"/>
      <c r="FF15" s="16"/>
      <c r="FG15" s="16"/>
      <c r="FH15" s="16"/>
      <c r="FI15" s="16"/>
      <c r="FJ15" s="16"/>
      <c r="FK15" s="15"/>
      <c r="FL15" s="14"/>
      <c r="FM15" s="16"/>
      <c r="FN15" s="16"/>
      <c r="FO15" s="16"/>
      <c r="FP15" s="16"/>
      <c r="FQ15" s="16"/>
      <c r="FR15" s="16"/>
      <c r="FS15" s="16"/>
      <c r="FT15" s="16"/>
      <c r="FU15" s="15"/>
      <c r="FV15" s="286"/>
      <c r="FW15" s="287"/>
      <c r="FX15" s="287"/>
      <c r="FY15" s="287"/>
      <c r="FZ15" s="287"/>
      <c r="GA15" s="288"/>
      <c r="GB15" s="286"/>
      <c r="GC15" s="287"/>
      <c r="GD15" s="287"/>
      <c r="GE15" s="287"/>
      <c r="GF15" s="287"/>
      <c r="GG15" s="288"/>
      <c r="GH15" s="292"/>
      <c r="GI15" s="293"/>
      <c r="GJ15" s="293"/>
      <c r="GK15" s="293"/>
      <c r="GL15" s="293"/>
      <c r="GM15" s="294"/>
      <c r="GN15" s="257"/>
      <c r="GO15" s="257"/>
      <c r="GQ15" s="2"/>
      <c r="GR15" s="2"/>
      <c r="GS15" s="254"/>
      <c r="GT15" s="55">
        <f>GX15*100</f>
        <v>-400</v>
      </c>
      <c r="GU15" s="49">
        <f>RANK(GT15,$GT$14:$GT$18)</f>
        <v>5</v>
      </c>
      <c r="GW15" s="54">
        <f>IF(GF18=0,"MAX",GB18/GF18)</f>
        <v>0</v>
      </c>
      <c r="GX15">
        <f>IF(GB22="MAX",8,GB18-GF18)</f>
        <v>-4</v>
      </c>
    </row>
    <row r="16" spans="1:206" ht="6.75" customHeight="1">
      <c r="B16" s="407">
        <v>14</v>
      </c>
      <c r="C16" s="408"/>
      <c r="D16" s="143"/>
      <c r="E16" s="143"/>
      <c r="F16" s="143"/>
      <c r="G16" s="143"/>
      <c r="H16" s="143"/>
      <c r="I16" s="144"/>
      <c r="J16" s="159"/>
      <c r="K16" s="159"/>
      <c r="L16" s="159"/>
      <c r="M16" s="159"/>
      <c r="N16" s="159"/>
      <c r="O16" s="159"/>
      <c r="P16" s="159"/>
      <c r="Q16" s="159"/>
      <c r="R16" s="159"/>
      <c r="S16" s="159"/>
      <c r="T16" s="160"/>
      <c r="U16" s="411"/>
      <c r="V16" s="412"/>
      <c r="W16" s="412"/>
      <c r="X16" s="412"/>
      <c r="Y16" s="412"/>
      <c r="Z16" s="412"/>
      <c r="AA16" s="412"/>
      <c r="AB16" s="412"/>
      <c r="AC16" s="412"/>
      <c r="AD16" s="412"/>
      <c r="AE16" s="413"/>
      <c r="AF16" s="150"/>
      <c r="AG16" s="161"/>
      <c r="AH16" s="161"/>
      <c r="AI16" s="161"/>
      <c r="AJ16" s="161"/>
      <c r="AK16" s="161"/>
      <c r="AL16" s="161"/>
      <c r="AM16" s="161"/>
      <c r="AN16" s="161"/>
      <c r="AO16" s="420" t="s">
        <v>162</v>
      </c>
      <c r="AP16" s="421"/>
      <c r="AQ16" s="171"/>
      <c r="AR16" s="172"/>
      <c r="AS16" s="172"/>
      <c r="AT16" s="172"/>
      <c r="AU16" s="172"/>
      <c r="AV16" s="172"/>
      <c r="AW16" s="172"/>
      <c r="AX16" s="172"/>
      <c r="AY16" s="172"/>
      <c r="AZ16" s="426"/>
      <c r="BA16" s="427"/>
      <c r="BB16" s="169"/>
      <c r="BC16" s="170"/>
      <c r="BD16" s="170"/>
      <c r="BE16" s="170"/>
      <c r="BF16" s="170"/>
      <c r="BG16" s="170"/>
      <c r="BH16" s="170"/>
      <c r="BI16" s="170"/>
      <c r="BJ16" s="170"/>
      <c r="BK16" s="424"/>
      <c r="BL16" s="425"/>
      <c r="BM16" s="428"/>
      <c r="BN16" s="429"/>
      <c r="BO16" s="429"/>
      <c r="BP16" s="429"/>
      <c r="BQ16" s="429"/>
      <c r="BR16" s="430"/>
      <c r="BS16" s="428"/>
      <c r="BT16" s="429"/>
      <c r="BU16" s="429"/>
      <c r="BV16" s="429"/>
      <c r="BW16" s="429"/>
      <c r="BX16" s="430"/>
      <c r="BY16" s="428"/>
      <c r="BZ16" s="429"/>
      <c r="CA16" s="429"/>
      <c r="CB16" s="429"/>
      <c r="CC16" s="429"/>
      <c r="CD16" s="430"/>
      <c r="CE16" s="449">
        <f>GN16</f>
        <v>5</v>
      </c>
      <c r="CF16" s="449"/>
      <c r="CG16" s="2"/>
      <c r="CH16" s="2"/>
      <c r="CI16" s="2"/>
      <c r="CJ16" s="257">
        <v>5</v>
      </c>
      <c r="CK16" s="257"/>
      <c r="CL16" s="257"/>
      <c r="CM16" s="257" t="str">
        <f>VLOOKUP(5,GU26:GV30,2,FALSE)</f>
        <v>ＫＯＧ-Ｇ</v>
      </c>
      <c r="CN16" s="257"/>
      <c r="CO16" s="257"/>
      <c r="CP16" s="257"/>
      <c r="CQ16" s="257"/>
      <c r="CR16" s="257"/>
      <c r="CS16" s="257"/>
      <c r="CT16" s="257"/>
      <c r="CU16" s="257"/>
      <c r="CV16" s="257"/>
      <c r="CW16" s="257"/>
      <c r="DP16" s="267">
        <v>2</v>
      </c>
      <c r="DQ16" s="268"/>
      <c r="DR16" s="28"/>
      <c r="DS16" s="28"/>
      <c r="DT16" s="28"/>
      <c r="DU16" s="28"/>
      <c r="DV16" s="28"/>
      <c r="DW16" s="29"/>
      <c r="DX16" s="18"/>
      <c r="DY16" s="18"/>
      <c r="DZ16" s="18"/>
      <c r="EA16" s="18"/>
      <c r="EB16" s="18"/>
      <c r="EC16" s="18"/>
      <c r="ED16" s="18"/>
      <c r="EE16" s="18"/>
      <c r="EF16" s="18"/>
      <c r="EG16" s="19"/>
      <c r="EH16" s="313"/>
      <c r="EI16" s="314"/>
      <c r="EJ16" s="314"/>
      <c r="EK16" s="314"/>
      <c r="EL16" s="314"/>
      <c r="EM16" s="314"/>
      <c r="EN16" s="314"/>
      <c r="EO16" s="314"/>
      <c r="EP16" s="314"/>
      <c r="EQ16" s="315"/>
      <c r="ER16" s="11"/>
      <c r="ES16" s="17"/>
      <c r="ET16" s="17"/>
      <c r="EU16" s="17"/>
      <c r="EV16" s="17"/>
      <c r="EW16" s="17"/>
      <c r="EX16" s="17"/>
      <c r="EY16" s="17"/>
      <c r="EZ16" s="17"/>
      <c r="FA16" s="12"/>
      <c r="FB16" s="11"/>
      <c r="FC16" s="17"/>
      <c r="FD16" s="17"/>
      <c r="FE16" s="17"/>
      <c r="FF16" s="17"/>
      <c r="FG16" s="17"/>
      <c r="FH16" s="17"/>
      <c r="FI16" s="17"/>
      <c r="FJ16" s="17"/>
      <c r="FK16" s="12"/>
      <c r="FL16" s="11"/>
      <c r="FM16" s="17"/>
      <c r="FN16" s="17"/>
      <c r="FO16" s="17"/>
      <c r="FP16" s="17"/>
      <c r="FQ16" s="17"/>
      <c r="FR16" s="17"/>
      <c r="FS16" s="17"/>
      <c r="FT16" s="17"/>
      <c r="FU16" s="12"/>
      <c r="FV16" s="45">
        <f>COUNTIF(DX18,"=2")</f>
        <v>0</v>
      </c>
      <c r="FW16" s="46">
        <f>COUNTIF(ER18,"=2")</f>
        <v>0</v>
      </c>
      <c r="FX16" s="46">
        <f>COUNTIF(FB18,"=2")</f>
        <v>0</v>
      </c>
      <c r="FY16" s="8">
        <f>COUNTIF(FL18,"=2")</f>
        <v>0</v>
      </c>
      <c r="FZ16" s="8"/>
      <c r="GA16" s="6"/>
      <c r="GB16" s="3"/>
      <c r="GC16" s="8"/>
      <c r="GD16" s="8"/>
      <c r="GE16" s="8"/>
      <c r="GF16" s="8"/>
      <c r="GG16" s="6"/>
      <c r="GH16" s="47">
        <f>SUM(M17:N22)</f>
        <v>18</v>
      </c>
      <c r="GI16" s="47">
        <f>SUM(AI17:AJ22)</f>
        <v>16</v>
      </c>
      <c r="GJ16" s="47">
        <f>SUM(AT17:AU22)</f>
        <v>0</v>
      </c>
      <c r="GK16" s="2">
        <f>SUM(BE17:BF22)</f>
        <v>0</v>
      </c>
      <c r="GL16" s="2"/>
      <c r="GM16" s="2"/>
      <c r="GN16" s="257">
        <f>GU27</f>
        <v>5</v>
      </c>
      <c r="GO16" s="257"/>
      <c r="GQ16" s="2"/>
      <c r="GR16" s="2"/>
      <c r="GS16" s="254"/>
      <c r="GT16" s="55">
        <f>GX16*100</f>
        <v>800</v>
      </c>
      <c r="GU16" s="49">
        <f>RANK(GT16,$GT$14:$GT$18)</f>
        <v>1</v>
      </c>
      <c r="GW16" s="54" t="str">
        <f>IF(GF26=0,"MAX",GB26/GF26)</f>
        <v>MAX</v>
      </c>
      <c r="GX16">
        <f>IF(GB30="MAX",8,GB26-GF26)</f>
        <v>8</v>
      </c>
    </row>
    <row r="17" spans="2:206" ht="6.75" customHeight="1">
      <c r="B17" s="409"/>
      <c r="C17" s="410"/>
      <c r="D17" s="148"/>
      <c r="E17" s="148"/>
      <c r="F17" s="148"/>
      <c r="G17" s="148"/>
      <c r="H17" s="148"/>
      <c r="I17" s="149"/>
      <c r="J17" s="159"/>
      <c r="K17" s="159"/>
      <c r="L17" s="162"/>
      <c r="M17" s="435">
        <f>AA9</f>
        <v>10</v>
      </c>
      <c r="N17" s="435"/>
      <c r="O17" s="251" t="s">
        <v>25</v>
      </c>
      <c r="P17" s="435">
        <f>X9</f>
        <v>15</v>
      </c>
      <c r="Q17" s="435"/>
      <c r="R17" s="163"/>
      <c r="S17" s="159"/>
      <c r="T17" s="160"/>
      <c r="U17" s="414"/>
      <c r="V17" s="415"/>
      <c r="W17" s="415"/>
      <c r="X17" s="415"/>
      <c r="Y17" s="415"/>
      <c r="Z17" s="415"/>
      <c r="AA17" s="415"/>
      <c r="AB17" s="415"/>
      <c r="AC17" s="415"/>
      <c r="AD17" s="415"/>
      <c r="AE17" s="416"/>
      <c r="AF17" s="147"/>
      <c r="AG17" s="145"/>
      <c r="AH17" s="150"/>
      <c r="AI17" s="434">
        <v>10</v>
      </c>
      <c r="AJ17" s="434"/>
      <c r="AK17" s="251" t="s">
        <v>25</v>
      </c>
      <c r="AL17" s="434">
        <v>15</v>
      </c>
      <c r="AM17" s="434"/>
      <c r="AN17" s="151"/>
      <c r="AO17" s="422"/>
      <c r="AP17" s="423"/>
      <c r="AQ17" s="171"/>
      <c r="AR17" s="172"/>
      <c r="AS17" s="172"/>
      <c r="AT17" s="434"/>
      <c r="AU17" s="434"/>
      <c r="AV17" s="251"/>
      <c r="AW17" s="434"/>
      <c r="AX17" s="434"/>
      <c r="AY17" s="172"/>
      <c r="AZ17" s="426"/>
      <c r="BA17" s="427"/>
      <c r="BB17" s="171"/>
      <c r="BC17" s="172"/>
      <c r="BD17" s="172"/>
      <c r="BE17" s="434"/>
      <c r="BF17" s="434"/>
      <c r="BG17" s="251"/>
      <c r="BH17" s="434"/>
      <c r="BI17" s="434"/>
      <c r="BJ17" s="172"/>
      <c r="BK17" s="426"/>
      <c r="BL17" s="427"/>
      <c r="BM17" s="431"/>
      <c r="BN17" s="432"/>
      <c r="BO17" s="432"/>
      <c r="BP17" s="432"/>
      <c r="BQ17" s="432"/>
      <c r="BR17" s="433"/>
      <c r="BS17" s="431"/>
      <c r="BT17" s="432"/>
      <c r="BU17" s="432"/>
      <c r="BV17" s="432"/>
      <c r="BW17" s="432"/>
      <c r="BX17" s="433"/>
      <c r="BY17" s="431"/>
      <c r="BZ17" s="448"/>
      <c r="CA17" s="448"/>
      <c r="CB17" s="448"/>
      <c r="CC17" s="448"/>
      <c r="CD17" s="433"/>
      <c r="CE17" s="449"/>
      <c r="CF17" s="449"/>
      <c r="CG17" s="2"/>
      <c r="CH17" s="2"/>
      <c r="CI17" s="2"/>
      <c r="CJ17" s="257"/>
      <c r="CK17" s="257"/>
      <c r="CL17" s="257"/>
      <c r="CM17" s="257"/>
      <c r="CN17" s="257"/>
      <c r="CO17" s="257"/>
      <c r="CP17" s="257"/>
      <c r="CQ17" s="257"/>
      <c r="CR17" s="257"/>
      <c r="CS17" s="257"/>
      <c r="CT17" s="257"/>
      <c r="CU17" s="257"/>
      <c r="CV17" s="257"/>
      <c r="CW17" s="257"/>
      <c r="DP17" s="269"/>
      <c r="DQ17" s="270"/>
      <c r="DR17" s="31"/>
      <c r="DS17" s="31"/>
      <c r="DT17" s="31"/>
      <c r="DU17" s="31"/>
      <c r="DV17" s="31"/>
      <c r="DW17" s="32"/>
      <c r="DX17" s="18"/>
      <c r="DY17" s="18"/>
      <c r="DZ17" s="20"/>
      <c r="EA17" s="258" t="str">
        <f>IF(M17&gt;P17,"1",IF(M17&lt;P17,"0"))</f>
        <v>0</v>
      </c>
      <c r="EB17" s="258"/>
      <c r="EC17" s="258" t="str">
        <f>IF(M17&lt;P17,"1",IF(M17&gt;P17,"0"))</f>
        <v>1</v>
      </c>
      <c r="ED17" s="258"/>
      <c r="EE17" s="21"/>
      <c r="EF17" s="18"/>
      <c r="EG17" s="19"/>
      <c r="EH17" s="316"/>
      <c r="EI17" s="317"/>
      <c r="EJ17" s="317"/>
      <c r="EK17" s="317"/>
      <c r="EL17" s="317"/>
      <c r="EM17" s="317"/>
      <c r="EN17" s="317"/>
      <c r="EO17" s="317"/>
      <c r="EP17" s="317"/>
      <c r="EQ17" s="318"/>
      <c r="ER17" s="13"/>
      <c r="ES17" s="9"/>
      <c r="ET17" s="11"/>
      <c r="EU17" s="258" t="str">
        <f>IF(AI17&gt;AL17,"1",IF(AI17&lt;AL17,"0"))</f>
        <v>0</v>
      </c>
      <c r="EV17" s="258"/>
      <c r="EW17" s="258" t="str">
        <f>IF(AI17&lt;AL17,"1",IF(AI17&gt;AL17,"0"))</f>
        <v>1</v>
      </c>
      <c r="EX17" s="258"/>
      <c r="EY17" s="12"/>
      <c r="EZ17" s="9"/>
      <c r="FA17" s="10"/>
      <c r="FB17" s="13"/>
      <c r="FC17" s="9"/>
      <c r="FD17" s="11"/>
      <c r="FE17" s="258" t="b">
        <f>IF(AT17&gt;AW17,"1",IF(AT17&lt;AW17,"0"))</f>
        <v>0</v>
      </c>
      <c r="FF17" s="258"/>
      <c r="FG17" s="258" t="b">
        <f>IF(AT17&lt;AW17,"1",IF(AT17&gt;AW17,"0"))</f>
        <v>0</v>
      </c>
      <c r="FH17" s="258"/>
      <c r="FI17" s="12"/>
      <c r="FJ17" s="9"/>
      <c r="FK17" s="10"/>
      <c r="FL17" s="13"/>
      <c r="FM17" s="9"/>
      <c r="FN17" s="11"/>
      <c r="FO17" s="258" t="b">
        <f>IF(BE17&gt;BH17,"1",IF(BE17&lt;BH17,"0"))</f>
        <v>0</v>
      </c>
      <c r="FP17" s="258"/>
      <c r="FQ17" s="258" t="b">
        <f>IF(BE17&lt;BH17,"1",IF(BE17&gt;BH17,"0"))</f>
        <v>0</v>
      </c>
      <c r="FR17" s="258"/>
      <c r="FS17" s="12"/>
      <c r="FT17" s="9"/>
      <c r="FU17" s="10"/>
      <c r="FV17" s="4"/>
      <c r="FW17" s="5"/>
      <c r="FX17" s="5">
        <f>COUNTIF(EF18,"=2")</f>
        <v>1</v>
      </c>
      <c r="FY17" s="50">
        <f>COUNTIF(EZ18,"=2")</f>
        <v>1</v>
      </c>
      <c r="FZ17" s="50">
        <f>COUNTIF(FJ18,"=2")</f>
        <v>0</v>
      </c>
      <c r="GA17" s="51">
        <f>COUNTIF(FT18,"=2")</f>
        <v>0</v>
      </c>
      <c r="GB17" s="4"/>
      <c r="GC17" s="5"/>
      <c r="GD17" s="5"/>
      <c r="GE17" s="5"/>
      <c r="GF17" s="5"/>
      <c r="GG17" s="7"/>
      <c r="GH17" s="2"/>
      <c r="GI17" s="2"/>
      <c r="GJ17" s="2">
        <f>SUM(P17:Q22)</f>
        <v>30</v>
      </c>
      <c r="GK17" s="47">
        <f>SUM(AL17:AM22)</f>
        <v>30</v>
      </c>
      <c r="GL17" s="47">
        <f>SUM(AW17:AX22)</f>
        <v>0</v>
      </c>
      <c r="GM17" s="47">
        <f>SUM(BH17:BI22)</f>
        <v>0</v>
      </c>
      <c r="GN17" s="257"/>
      <c r="GO17" s="257"/>
      <c r="GQ17" s="2"/>
      <c r="GR17" s="2"/>
      <c r="GS17" s="254"/>
      <c r="GT17" s="55">
        <f>GX17*100</f>
        <v>-300</v>
      </c>
      <c r="GU17" s="49">
        <f>RANK(GT17,$GT$14:$GT$18)</f>
        <v>4</v>
      </c>
      <c r="GW17" s="54">
        <f>IF(GF34=0,"MAX",GB34/GF34)</f>
        <v>0.25</v>
      </c>
      <c r="GX17">
        <f>IF(GB38="MAX",8,GB34-GF34)</f>
        <v>-3</v>
      </c>
    </row>
    <row r="18" spans="2:206" ht="6.75" customHeight="1">
      <c r="B18" s="409" t="s">
        <v>106</v>
      </c>
      <c r="C18" s="410"/>
      <c r="D18" s="410"/>
      <c r="E18" s="410"/>
      <c r="F18" s="410"/>
      <c r="G18" s="410"/>
      <c r="H18" s="410"/>
      <c r="I18" s="470"/>
      <c r="J18" s="435">
        <f>DX18</f>
        <v>0</v>
      </c>
      <c r="K18" s="436"/>
      <c r="L18" s="164"/>
      <c r="M18" s="435"/>
      <c r="N18" s="435"/>
      <c r="O18" s="265"/>
      <c r="P18" s="435"/>
      <c r="Q18" s="435"/>
      <c r="R18" s="160"/>
      <c r="S18" s="437">
        <f>EF18</f>
        <v>2</v>
      </c>
      <c r="T18" s="436"/>
      <c r="U18" s="414"/>
      <c r="V18" s="415"/>
      <c r="W18" s="415"/>
      <c r="X18" s="415"/>
      <c r="Y18" s="415"/>
      <c r="Z18" s="415"/>
      <c r="AA18" s="415"/>
      <c r="AB18" s="415"/>
      <c r="AC18" s="415"/>
      <c r="AD18" s="415"/>
      <c r="AE18" s="416"/>
      <c r="AF18" s="437">
        <f>ER18</f>
        <v>0</v>
      </c>
      <c r="AG18" s="436"/>
      <c r="AH18" s="147"/>
      <c r="AI18" s="434"/>
      <c r="AJ18" s="434"/>
      <c r="AK18" s="265"/>
      <c r="AL18" s="434"/>
      <c r="AM18" s="434"/>
      <c r="AN18" s="146"/>
      <c r="AO18" s="437">
        <f>EZ18</f>
        <v>2</v>
      </c>
      <c r="AP18" s="436"/>
      <c r="AQ18" s="437"/>
      <c r="AR18" s="435"/>
      <c r="AS18" s="172"/>
      <c r="AT18" s="434"/>
      <c r="AU18" s="434"/>
      <c r="AV18" s="447"/>
      <c r="AW18" s="434"/>
      <c r="AX18" s="434"/>
      <c r="AY18" s="172"/>
      <c r="AZ18" s="435"/>
      <c r="BA18" s="436"/>
      <c r="BB18" s="437"/>
      <c r="BC18" s="435"/>
      <c r="BD18" s="172"/>
      <c r="BE18" s="434"/>
      <c r="BF18" s="434"/>
      <c r="BG18" s="447"/>
      <c r="BH18" s="434"/>
      <c r="BI18" s="434"/>
      <c r="BJ18" s="172"/>
      <c r="BK18" s="435"/>
      <c r="BL18" s="436"/>
      <c r="BM18" s="297">
        <f>FV18</f>
        <v>0</v>
      </c>
      <c r="BN18" s="438"/>
      <c r="BO18" s="450"/>
      <c r="BP18" s="450"/>
      <c r="BQ18" s="438">
        <f>FZ18</f>
        <v>2</v>
      </c>
      <c r="BR18" s="256"/>
      <c r="BS18" s="297">
        <f>GB18</f>
        <v>0</v>
      </c>
      <c r="BT18" s="438"/>
      <c r="BU18" s="450"/>
      <c r="BV18" s="450"/>
      <c r="BW18" s="438">
        <f>GF18</f>
        <v>4</v>
      </c>
      <c r="BX18" s="256"/>
      <c r="BY18" s="297">
        <f>GH18</f>
        <v>34</v>
      </c>
      <c r="BZ18" s="255"/>
      <c r="CA18" s="450"/>
      <c r="CB18" s="450"/>
      <c r="CC18" s="255">
        <f>GL18</f>
        <v>60</v>
      </c>
      <c r="CD18" s="256"/>
      <c r="CE18" s="449"/>
      <c r="CF18" s="449"/>
      <c r="CG18" s="2"/>
      <c r="CH18" s="2"/>
      <c r="CI18" s="2"/>
      <c r="CJ18" s="2"/>
      <c r="CK18" s="2"/>
      <c r="CL18" s="2"/>
      <c r="CM18" s="2"/>
      <c r="CN18" s="2"/>
      <c r="CO18" s="2"/>
      <c r="CP18" s="2"/>
      <c r="DP18" s="301" t="str">
        <f>B18</f>
        <v>ＫＯＧ-Ｇ</v>
      </c>
      <c r="DQ18" s="302"/>
      <c r="DR18" s="302"/>
      <c r="DS18" s="302"/>
      <c r="DT18" s="302"/>
      <c r="DU18" s="302"/>
      <c r="DV18" s="302"/>
      <c r="DW18" s="303"/>
      <c r="DX18" s="258">
        <f>EA17+EA19+EA21</f>
        <v>0</v>
      </c>
      <c r="DY18" s="253"/>
      <c r="DZ18" s="22"/>
      <c r="EA18" s="258"/>
      <c r="EB18" s="258"/>
      <c r="EC18" s="258"/>
      <c r="ED18" s="258"/>
      <c r="EE18" s="19"/>
      <c r="EF18" s="252">
        <f>EC17+EC19+EC21</f>
        <v>2</v>
      </c>
      <c r="EG18" s="253"/>
      <c r="EH18" s="316"/>
      <c r="EI18" s="317"/>
      <c r="EJ18" s="317"/>
      <c r="EK18" s="317"/>
      <c r="EL18" s="317"/>
      <c r="EM18" s="317"/>
      <c r="EN18" s="317"/>
      <c r="EO18" s="317"/>
      <c r="EP18" s="317"/>
      <c r="EQ18" s="318"/>
      <c r="ER18" s="252">
        <f>EU17+EU19+EU21</f>
        <v>0</v>
      </c>
      <c r="ES18" s="253"/>
      <c r="ET18" s="13"/>
      <c r="EU18" s="258"/>
      <c r="EV18" s="258"/>
      <c r="EW18" s="258"/>
      <c r="EX18" s="258"/>
      <c r="EY18" s="10"/>
      <c r="EZ18" s="252">
        <f>EW17+EW19+EW21</f>
        <v>2</v>
      </c>
      <c r="FA18" s="253"/>
      <c r="FB18" s="252">
        <f>FE17+FE19+FE21</f>
        <v>0</v>
      </c>
      <c r="FC18" s="253"/>
      <c r="FD18" s="13"/>
      <c r="FE18" s="258"/>
      <c r="FF18" s="258"/>
      <c r="FG18" s="258"/>
      <c r="FH18" s="258"/>
      <c r="FI18" s="10"/>
      <c r="FJ18" s="252">
        <f>FG17+FG19+FG21</f>
        <v>0</v>
      </c>
      <c r="FK18" s="253"/>
      <c r="FL18" s="252">
        <f>FO17+FO19+FO21</f>
        <v>0</v>
      </c>
      <c r="FM18" s="253"/>
      <c r="FN18" s="13"/>
      <c r="FO18" s="258"/>
      <c r="FP18" s="258"/>
      <c r="FQ18" s="258"/>
      <c r="FR18" s="258"/>
      <c r="FS18" s="10"/>
      <c r="FT18" s="252">
        <f>FQ17+FQ19+FQ21</f>
        <v>0</v>
      </c>
      <c r="FU18" s="253"/>
      <c r="FV18" s="298">
        <f>SUM(FV16:FY16)</f>
        <v>0</v>
      </c>
      <c r="FW18" s="295"/>
      <c r="FX18" s="283"/>
      <c r="FY18" s="283"/>
      <c r="FZ18" s="295">
        <f>SUM(FX17:GA17)</f>
        <v>2</v>
      </c>
      <c r="GA18" s="296"/>
      <c r="GB18" s="298">
        <f>SUM(DX18,ER18,FB18,FL18)</f>
        <v>0</v>
      </c>
      <c r="GC18" s="295"/>
      <c r="GD18" s="283"/>
      <c r="GE18" s="283"/>
      <c r="GF18" s="295">
        <f>SUM(EF18,EZ18,FJ18,FT18)</f>
        <v>4</v>
      </c>
      <c r="GG18" s="296"/>
      <c r="GH18" s="297">
        <f>SUM(GH16:GK16)</f>
        <v>34</v>
      </c>
      <c r="GI18" s="255"/>
      <c r="GJ18" s="283"/>
      <c r="GK18" s="283"/>
      <c r="GL18" s="255">
        <f>SUM(GJ17:GM17)</f>
        <v>60</v>
      </c>
      <c r="GM18" s="256"/>
      <c r="GN18" s="257"/>
      <c r="GO18" s="257"/>
      <c r="GQ18" s="2"/>
      <c r="GR18" s="2"/>
      <c r="GS18" s="2"/>
      <c r="GT18" s="55">
        <f>GX18*100</f>
        <v>-100</v>
      </c>
      <c r="GU18" s="49">
        <f>RANK(GT18,$GT$14:$GT$18)</f>
        <v>3</v>
      </c>
      <c r="GW18" s="54">
        <f>IF(GF42=0,"MAX",GB42/GF42)</f>
        <v>0.66666666666666663</v>
      </c>
      <c r="GX18">
        <f>IF(GB46="MAX",8,GB42-GF42)</f>
        <v>-1</v>
      </c>
    </row>
    <row r="19" spans="2:206" ht="6.75" customHeight="1">
      <c r="B19" s="409"/>
      <c r="C19" s="410"/>
      <c r="D19" s="410"/>
      <c r="E19" s="410"/>
      <c r="F19" s="410"/>
      <c r="G19" s="410"/>
      <c r="H19" s="410"/>
      <c r="I19" s="470"/>
      <c r="J19" s="435"/>
      <c r="K19" s="436"/>
      <c r="L19" s="164"/>
      <c r="M19" s="435">
        <f>AA11</f>
        <v>8</v>
      </c>
      <c r="N19" s="435"/>
      <c r="O19" s="251" t="s">
        <v>25</v>
      </c>
      <c r="P19" s="435">
        <f>X11</f>
        <v>15</v>
      </c>
      <c r="Q19" s="435"/>
      <c r="R19" s="160"/>
      <c r="S19" s="437"/>
      <c r="T19" s="436"/>
      <c r="U19" s="414"/>
      <c r="V19" s="415"/>
      <c r="W19" s="415"/>
      <c r="X19" s="415"/>
      <c r="Y19" s="415"/>
      <c r="Z19" s="415"/>
      <c r="AA19" s="415"/>
      <c r="AB19" s="415"/>
      <c r="AC19" s="415"/>
      <c r="AD19" s="415"/>
      <c r="AE19" s="416"/>
      <c r="AF19" s="437"/>
      <c r="AG19" s="436"/>
      <c r="AH19" s="147"/>
      <c r="AI19" s="434">
        <v>6</v>
      </c>
      <c r="AJ19" s="434"/>
      <c r="AK19" s="251" t="s">
        <v>25</v>
      </c>
      <c r="AL19" s="434">
        <v>15</v>
      </c>
      <c r="AM19" s="434"/>
      <c r="AN19" s="146"/>
      <c r="AO19" s="437"/>
      <c r="AP19" s="436"/>
      <c r="AQ19" s="437"/>
      <c r="AR19" s="435"/>
      <c r="AS19" s="172"/>
      <c r="AT19" s="434"/>
      <c r="AU19" s="434"/>
      <c r="AV19" s="251"/>
      <c r="AW19" s="434"/>
      <c r="AX19" s="434"/>
      <c r="AY19" s="172"/>
      <c r="AZ19" s="435"/>
      <c r="BA19" s="436"/>
      <c r="BB19" s="437"/>
      <c r="BC19" s="435"/>
      <c r="BD19" s="172"/>
      <c r="BE19" s="434"/>
      <c r="BF19" s="434"/>
      <c r="BG19" s="251"/>
      <c r="BH19" s="434"/>
      <c r="BI19" s="434"/>
      <c r="BJ19" s="172"/>
      <c r="BK19" s="435"/>
      <c r="BL19" s="436"/>
      <c r="BM19" s="297"/>
      <c r="BN19" s="438"/>
      <c r="BO19" s="450"/>
      <c r="BP19" s="450"/>
      <c r="BQ19" s="438"/>
      <c r="BR19" s="256"/>
      <c r="BS19" s="297"/>
      <c r="BT19" s="438"/>
      <c r="BU19" s="450"/>
      <c r="BV19" s="450"/>
      <c r="BW19" s="438"/>
      <c r="BX19" s="256"/>
      <c r="BY19" s="297"/>
      <c r="BZ19" s="255"/>
      <c r="CA19" s="450"/>
      <c r="CB19" s="450"/>
      <c r="CC19" s="255"/>
      <c r="CD19" s="256"/>
      <c r="CE19" s="449"/>
      <c r="CF19" s="449"/>
      <c r="CG19" s="2"/>
      <c r="CH19" s="2"/>
      <c r="CI19" s="2"/>
      <c r="CJ19" s="2"/>
      <c r="CK19" s="2"/>
      <c r="CL19" s="2"/>
      <c r="CM19" s="2"/>
      <c r="CN19" s="2"/>
      <c r="CO19" s="2"/>
      <c r="CP19" s="2"/>
      <c r="DP19" s="301"/>
      <c r="DQ19" s="302"/>
      <c r="DR19" s="302"/>
      <c r="DS19" s="302"/>
      <c r="DT19" s="302"/>
      <c r="DU19" s="302"/>
      <c r="DV19" s="302"/>
      <c r="DW19" s="303"/>
      <c r="DX19" s="258"/>
      <c r="DY19" s="253"/>
      <c r="DZ19" s="22"/>
      <c r="EA19" s="258" t="str">
        <f>IF(M19&gt;P19,"1",IF(M19&lt;P19,"0"))</f>
        <v>0</v>
      </c>
      <c r="EB19" s="258"/>
      <c r="EC19" s="258" t="str">
        <f>IF(M19&lt;P19,"1",IF(M19&gt;P19,"0"))</f>
        <v>1</v>
      </c>
      <c r="ED19" s="258"/>
      <c r="EE19" s="19"/>
      <c r="EF19" s="252"/>
      <c r="EG19" s="253"/>
      <c r="EH19" s="316"/>
      <c r="EI19" s="317"/>
      <c r="EJ19" s="317"/>
      <c r="EK19" s="317"/>
      <c r="EL19" s="317"/>
      <c r="EM19" s="317"/>
      <c r="EN19" s="317"/>
      <c r="EO19" s="317"/>
      <c r="EP19" s="317"/>
      <c r="EQ19" s="318"/>
      <c r="ER19" s="252"/>
      <c r="ES19" s="253"/>
      <c r="ET19" s="13"/>
      <c r="EU19" s="258" t="str">
        <f>IF(AI19&gt;AL19,"1",IF(AI19&lt;AL19,"0"))</f>
        <v>0</v>
      </c>
      <c r="EV19" s="258"/>
      <c r="EW19" s="258" t="str">
        <f>IF(AI19&lt;AL19,"1",IF(AI19&gt;AL19,"0"))</f>
        <v>1</v>
      </c>
      <c r="EX19" s="258"/>
      <c r="EY19" s="10"/>
      <c r="EZ19" s="252"/>
      <c r="FA19" s="253"/>
      <c r="FB19" s="252"/>
      <c r="FC19" s="253"/>
      <c r="FD19" s="13"/>
      <c r="FE19" s="258" t="b">
        <f>IF(AT19&gt;AW19,"1",IF(AT19&lt;AW19,"0"))</f>
        <v>0</v>
      </c>
      <c r="FF19" s="258"/>
      <c r="FG19" s="258" t="b">
        <f>IF(AT19&lt;AW19,"1",IF(AT19&gt;AW19,"0"))</f>
        <v>0</v>
      </c>
      <c r="FH19" s="258"/>
      <c r="FI19" s="10"/>
      <c r="FJ19" s="252"/>
      <c r="FK19" s="253"/>
      <c r="FL19" s="252"/>
      <c r="FM19" s="253"/>
      <c r="FN19" s="13"/>
      <c r="FO19" s="258" t="b">
        <f>IF(BE19&gt;BH19,"1",IF(BE19&lt;BH19,"0"))</f>
        <v>0</v>
      </c>
      <c r="FP19" s="258"/>
      <c r="FQ19" s="258" t="b">
        <f>IF(BE19&lt;BH19,"1",IF(BE19&gt;BH19,"0"))</f>
        <v>0</v>
      </c>
      <c r="FR19" s="258"/>
      <c r="FS19" s="10"/>
      <c r="FT19" s="252"/>
      <c r="FU19" s="253"/>
      <c r="FV19" s="298"/>
      <c r="FW19" s="295"/>
      <c r="FX19" s="283"/>
      <c r="FY19" s="283"/>
      <c r="FZ19" s="295"/>
      <c r="GA19" s="296"/>
      <c r="GB19" s="298"/>
      <c r="GC19" s="295"/>
      <c r="GD19" s="283"/>
      <c r="GE19" s="283"/>
      <c r="GF19" s="295"/>
      <c r="GG19" s="296"/>
      <c r="GH19" s="297"/>
      <c r="GI19" s="255"/>
      <c r="GJ19" s="283"/>
      <c r="GK19" s="283"/>
      <c r="GL19" s="255"/>
      <c r="GM19" s="256"/>
      <c r="GN19" s="257"/>
      <c r="GO19" s="257"/>
      <c r="GQ19" s="2"/>
      <c r="GR19" s="2"/>
      <c r="GS19" s="2"/>
      <c r="GU19" s="27"/>
    </row>
    <row r="20" spans="2:206" ht="6.75" customHeight="1">
      <c r="B20" s="409"/>
      <c r="C20" s="410"/>
      <c r="D20" s="410"/>
      <c r="E20" s="410"/>
      <c r="F20" s="410"/>
      <c r="G20" s="410"/>
      <c r="H20" s="410"/>
      <c r="I20" s="470"/>
      <c r="J20" s="435"/>
      <c r="K20" s="436"/>
      <c r="L20" s="164"/>
      <c r="M20" s="435"/>
      <c r="N20" s="435"/>
      <c r="O20" s="265"/>
      <c r="P20" s="435"/>
      <c r="Q20" s="435"/>
      <c r="R20" s="160"/>
      <c r="S20" s="437"/>
      <c r="T20" s="436"/>
      <c r="U20" s="414"/>
      <c r="V20" s="415"/>
      <c r="W20" s="415"/>
      <c r="X20" s="415"/>
      <c r="Y20" s="415"/>
      <c r="Z20" s="415"/>
      <c r="AA20" s="415"/>
      <c r="AB20" s="415"/>
      <c r="AC20" s="415"/>
      <c r="AD20" s="415"/>
      <c r="AE20" s="416"/>
      <c r="AF20" s="437"/>
      <c r="AG20" s="436"/>
      <c r="AH20" s="147"/>
      <c r="AI20" s="434"/>
      <c r="AJ20" s="434"/>
      <c r="AK20" s="265"/>
      <c r="AL20" s="434"/>
      <c r="AM20" s="434"/>
      <c r="AN20" s="146"/>
      <c r="AO20" s="437"/>
      <c r="AP20" s="436"/>
      <c r="AQ20" s="437"/>
      <c r="AR20" s="435"/>
      <c r="AS20" s="172"/>
      <c r="AT20" s="434"/>
      <c r="AU20" s="434"/>
      <c r="AV20" s="447"/>
      <c r="AW20" s="434"/>
      <c r="AX20" s="434"/>
      <c r="AY20" s="172"/>
      <c r="AZ20" s="435"/>
      <c r="BA20" s="436"/>
      <c r="BB20" s="437"/>
      <c r="BC20" s="435"/>
      <c r="BD20" s="172"/>
      <c r="BE20" s="434"/>
      <c r="BF20" s="434"/>
      <c r="BG20" s="447"/>
      <c r="BH20" s="434"/>
      <c r="BI20" s="434"/>
      <c r="BJ20" s="172"/>
      <c r="BK20" s="435"/>
      <c r="BL20" s="436"/>
      <c r="BM20" s="431"/>
      <c r="BN20" s="432"/>
      <c r="BO20" s="432"/>
      <c r="BP20" s="432"/>
      <c r="BQ20" s="432"/>
      <c r="BR20" s="433"/>
      <c r="BS20" s="431"/>
      <c r="BT20" s="432"/>
      <c r="BU20" s="432"/>
      <c r="BV20" s="432"/>
      <c r="BW20" s="432"/>
      <c r="BX20" s="433"/>
      <c r="BY20" s="431"/>
      <c r="BZ20" s="448"/>
      <c r="CA20" s="448"/>
      <c r="CB20" s="448"/>
      <c r="CC20" s="448"/>
      <c r="CD20" s="433"/>
      <c r="CE20" s="449"/>
      <c r="CF20" s="449"/>
      <c r="CG20" s="2"/>
      <c r="CH20" s="2"/>
      <c r="CI20" s="2"/>
      <c r="CJ20" s="2"/>
      <c r="CK20" s="2"/>
      <c r="CL20" s="2"/>
      <c r="CM20" s="2"/>
      <c r="CN20" s="2"/>
      <c r="CO20" s="2"/>
      <c r="CP20" s="2"/>
      <c r="DP20" s="301"/>
      <c r="DQ20" s="302"/>
      <c r="DR20" s="302"/>
      <c r="DS20" s="302"/>
      <c r="DT20" s="302"/>
      <c r="DU20" s="302"/>
      <c r="DV20" s="302"/>
      <c r="DW20" s="303"/>
      <c r="DX20" s="258"/>
      <c r="DY20" s="253"/>
      <c r="DZ20" s="22"/>
      <c r="EA20" s="258"/>
      <c r="EB20" s="258"/>
      <c r="EC20" s="258"/>
      <c r="ED20" s="258"/>
      <c r="EE20" s="19"/>
      <c r="EF20" s="252"/>
      <c r="EG20" s="253"/>
      <c r="EH20" s="316"/>
      <c r="EI20" s="317"/>
      <c r="EJ20" s="317"/>
      <c r="EK20" s="317"/>
      <c r="EL20" s="317"/>
      <c r="EM20" s="317"/>
      <c r="EN20" s="317"/>
      <c r="EO20" s="317"/>
      <c r="EP20" s="317"/>
      <c r="EQ20" s="318"/>
      <c r="ER20" s="252"/>
      <c r="ES20" s="253"/>
      <c r="ET20" s="13"/>
      <c r="EU20" s="258"/>
      <c r="EV20" s="258"/>
      <c r="EW20" s="258"/>
      <c r="EX20" s="258"/>
      <c r="EY20" s="10"/>
      <c r="EZ20" s="252"/>
      <c r="FA20" s="253"/>
      <c r="FB20" s="252"/>
      <c r="FC20" s="253"/>
      <c r="FD20" s="13"/>
      <c r="FE20" s="258"/>
      <c r="FF20" s="258"/>
      <c r="FG20" s="258"/>
      <c r="FH20" s="258"/>
      <c r="FI20" s="10"/>
      <c r="FJ20" s="252"/>
      <c r="FK20" s="253"/>
      <c r="FL20" s="252"/>
      <c r="FM20" s="253"/>
      <c r="FN20" s="13"/>
      <c r="FO20" s="258"/>
      <c r="FP20" s="258"/>
      <c r="FQ20" s="258"/>
      <c r="FR20" s="258"/>
      <c r="FS20" s="10"/>
      <c r="FT20" s="252"/>
      <c r="FU20" s="253"/>
      <c r="FV20" s="4"/>
      <c r="FW20" s="5"/>
      <c r="FX20" s="5"/>
      <c r="FY20" s="5"/>
      <c r="FZ20" s="5"/>
      <c r="GA20" s="7"/>
      <c r="GB20" s="4"/>
      <c r="GC20" s="5"/>
      <c r="GD20" s="5"/>
      <c r="GE20" s="5"/>
      <c r="GF20" s="5"/>
      <c r="GG20" s="7"/>
      <c r="GH20" s="2"/>
      <c r="GI20" s="2"/>
      <c r="GJ20" s="2"/>
      <c r="GK20" s="2"/>
      <c r="GL20" s="2"/>
      <c r="GM20" s="2"/>
      <c r="GN20" s="257"/>
      <c r="GO20" s="257"/>
      <c r="GQ20" s="2"/>
      <c r="GR20" s="2"/>
      <c r="GS20" s="254" t="s">
        <v>2</v>
      </c>
      <c r="GT20" s="52">
        <f>GH14*10</f>
        <v>14.634146341463413</v>
      </c>
      <c r="GU20" s="49">
        <f>RANK(GT20,$GT$20:$GT$24)</f>
        <v>1</v>
      </c>
    </row>
    <row r="21" spans="2:206" ht="6.75" customHeight="1">
      <c r="B21" s="409"/>
      <c r="C21" s="410"/>
      <c r="D21" s="410"/>
      <c r="E21" s="410"/>
      <c r="F21" s="410"/>
      <c r="G21" s="410"/>
      <c r="H21" s="410"/>
      <c r="I21" s="470"/>
      <c r="J21" s="435"/>
      <c r="K21" s="436"/>
      <c r="L21" s="164"/>
      <c r="M21" s="435">
        <f>AA13</f>
        <v>0</v>
      </c>
      <c r="N21" s="435"/>
      <c r="O21" s="251" t="s">
        <v>25</v>
      </c>
      <c r="P21" s="435">
        <f>X13</f>
        <v>0</v>
      </c>
      <c r="Q21" s="435"/>
      <c r="R21" s="160"/>
      <c r="S21" s="437"/>
      <c r="T21" s="436"/>
      <c r="U21" s="414"/>
      <c r="V21" s="415"/>
      <c r="W21" s="415"/>
      <c r="X21" s="415"/>
      <c r="Y21" s="415"/>
      <c r="Z21" s="415"/>
      <c r="AA21" s="415"/>
      <c r="AB21" s="415"/>
      <c r="AC21" s="415"/>
      <c r="AD21" s="415"/>
      <c r="AE21" s="416"/>
      <c r="AF21" s="437"/>
      <c r="AG21" s="436"/>
      <c r="AH21" s="147"/>
      <c r="AI21" s="434"/>
      <c r="AJ21" s="434"/>
      <c r="AK21" s="251" t="s">
        <v>25</v>
      </c>
      <c r="AL21" s="434"/>
      <c r="AM21" s="434"/>
      <c r="AN21" s="146"/>
      <c r="AO21" s="437"/>
      <c r="AP21" s="436"/>
      <c r="AQ21" s="437"/>
      <c r="AR21" s="435"/>
      <c r="AS21" s="172"/>
      <c r="AT21" s="434"/>
      <c r="AU21" s="434"/>
      <c r="AV21" s="251"/>
      <c r="AW21" s="434"/>
      <c r="AX21" s="434"/>
      <c r="AY21" s="172"/>
      <c r="AZ21" s="435"/>
      <c r="BA21" s="436"/>
      <c r="BB21" s="437"/>
      <c r="BC21" s="435"/>
      <c r="BD21" s="172"/>
      <c r="BE21" s="434"/>
      <c r="BF21" s="434"/>
      <c r="BG21" s="251"/>
      <c r="BH21" s="434"/>
      <c r="BI21" s="434"/>
      <c r="BJ21" s="172"/>
      <c r="BK21" s="435"/>
      <c r="BL21" s="436"/>
      <c r="BM21" s="451"/>
      <c r="BN21" s="452"/>
      <c r="BO21" s="452"/>
      <c r="BP21" s="452"/>
      <c r="BQ21" s="452"/>
      <c r="BR21" s="453"/>
      <c r="BS21" s="451"/>
      <c r="BT21" s="452"/>
      <c r="BU21" s="452"/>
      <c r="BV21" s="452"/>
      <c r="BW21" s="452"/>
      <c r="BX21" s="453"/>
      <c r="BY21" s="451"/>
      <c r="BZ21" s="452"/>
      <c r="CA21" s="452"/>
      <c r="CB21" s="452"/>
      <c r="CC21" s="452"/>
      <c r="CD21" s="453"/>
      <c r="CE21" s="449"/>
      <c r="CF21" s="449"/>
      <c r="CG21" s="2"/>
      <c r="CH21" s="2"/>
      <c r="CI21" s="2"/>
      <c r="CJ21" s="2"/>
      <c r="CK21" s="2"/>
      <c r="CL21" s="2"/>
      <c r="CM21" s="2"/>
      <c r="CN21" s="2"/>
      <c r="CO21" s="2"/>
      <c r="CP21" s="2"/>
      <c r="DP21" s="301"/>
      <c r="DQ21" s="302"/>
      <c r="DR21" s="302"/>
      <c r="DS21" s="302"/>
      <c r="DT21" s="302"/>
      <c r="DU21" s="302"/>
      <c r="DV21" s="302"/>
      <c r="DW21" s="303"/>
      <c r="DX21" s="258"/>
      <c r="DY21" s="253"/>
      <c r="DZ21" s="22"/>
      <c r="EA21" s="258" t="b">
        <f>IF(M21&gt;P21,"1",IF(M21&lt;P21,"0"))</f>
        <v>0</v>
      </c>
      <c r="EB21" s="258"/>
      <c r="EC21" s="258" t="b">
        <f>IF(M21&lt;P21,"1",IF(M21&gt;P21,"0"))</f>
        <v>0</v>
      </c>
      <c r="ED21" s="258"/>
      <c r="EE21" s="19"/>
      <c r="EF21" s="252"/>
      <c r="EG21" s="253"/>
      <c r="EH21" s="316"/>
      <c r="EI21" s="317"/>
      <c r="EJ21" s="317"/>
      <c r="EK21" s="317"/>
      <c r="EL21" s="317"/>
      <c r="EM21" s="317"/>
      <c r="EN21" s="317"/>
      <c r="EO21" s="317"/>
      <c r="EP21" s="317"/>
      <c r="EQ21" s="318"/>
      <c r="ER21" s="252"/>
      <c r="ES21" s="253"/>
      <c r="ET21" s="13"/>
      <c r="EU21" s="258" t="b">
        <f>IF(AI21&gt;AL21,"1",IF(AI21&lt;AL21,"0"))</f>
        <v>0</v>
      </c>
      <c r="EV21" s="258"/>
      <c r="EW21" s="258" t="b">
        <f>IF(AI21&lt;AL21,"1",IF(AI21&gt;AL21,"0"))</f>
        <v>0</v>
      </c>
      <c r="EX21" s="258"/>
      <c r="EY21" s="10"/>
      <c r="EZ21" s="252"/>
      <c r="FA21" s="253"/>
      <c r="FB21" s="252"/>
      <c r="FC21" s="253"/>
      <c r="FD21" s="13"/>
      <c r="FE21" s="258" t="b">
        <f>IF(AT21&gt;AW21,"1",IF(AT21&lt;AW21,"0"))</f>
        <v>0</v>
      </c>
      <c r="FF21" s="258"/>
      <c r="FG21" s="258" t="b">
        <f>IF(AT21&lt;AW21,"1",IF(AT21&gt;AW21,"0"))</f>
        <v>0</v>
      </c>
      <c r="FH21" s="258"/>
      <c r="FI21" s="10"/>
      <c r="FJ21" s="252"/>
      <c r="FK21" s="253"/>
      <c r="FL21" s="252"/>
      <c r="FM21" s="253"/>
      <c r="FN21" s="13"/>
      <c r="FO21" s="258" t="b">
        <f>IF(BE21&gt;BH21,"1",IF(BE21&lt;BH21,"0"))</f>
        <v>0</v>
      </c>
      <c r="FP21" s="258"/>
      <c r="FQ21" s="258" t="b">
        <f>IF(BE21&lt;BH21,"1",IF(BE21&gt;BH21,"0"))</f>
        <v>0</v>
      </c>
      <c r="FR21" s="258"/>
      <c r="FS21" s="10"/>
      <c r="FT21" s="252"/>
      <c r="FU21" s="253"/>
      <c r="FV21" s="4"/>
      <c r="FW21" s="5"/>
      <c r="FX21" s="5"/>
      <c r="FY21" s="5"/>
      <c r="FZ21" s="5"/>
      <c r="GA21" s="7"/>
      <c r="GB21" s="4"/>
      <c r="GC21" s="5"/>
      <c r="GD21" s="5"/>
      <c r="GE21" s="5"/>
      <c r="GF21" s="5"/>
      <c r="GG21" s="7"/>
      <c r="GH21" s="2"/>
      <c r="GI21" s="2"/>
      <c r="GJ21" s="2"/>
      <c r="GK21" s="2"/>
      <c r="GL21" s="2"/>
      <c r="GM21" s="2"/>
      <c r="GN21" s="257"/>
      <c r="GO21" s="257"/>
      <c r="GQ21" s="2"/>
      <c r="GR21" s="2"/>
      <c r="GS21" s="254"/>
      <c r="GT21" s="52">
        <f>GH22*10</f>
        <v>5.6666666666666661</v>
      </c>
      <c r="GU21" s="49">
        <f>RANK(GT21,$GT$20:$GT$24)</f>
        <v>5</v>
      </c>
    </row>
    <row r="22" spans="2:206" ht="6.75" customHeight="1">
      <c r="B22" s="152"/>
      <c r="C22" s="148"/>
      <c r="D22" s="148"/>
      <c r="E22" s="148"/>
      <c r="F22" s="148"/>
      <c r="G22" s="148"/>
      <c r="H22" s="148"/>
      <c r="I22" s="149"/>
      <c r="J22" s="159"/>
      <c r="K22" s="159"/>
      <c r="L22" s="165"/>
      <c r="M22" s="435"/>
      <c r="N22" s="435"/>
      <c r="O22" s="265"/>
      <c r="P22" s="435"/>
      <c r="Q22" s="435"/>
      <c r="R22" s="166"/>
      <c r="S22" s="159"/>
      <c r="T22" s="160"/>
      <c r="U22" s="414"/>
      <c r="V22" s="415"/>
      <c r="W22" s="415"/>
      <c r="X22" s="415"/>
      <c r="Y22" s="415"/>
      <c r="Z22" s="415"/>
      <c r="AA22" s="415"/>
      <c r="AB22" s="415"/>
      <c r="AC22" s="415"/>
      <c r="AD22" s="415"/>
      <c r="AE22" s="416"/>
      <c r="AF22" s="147"/>
      <c r="AG22" s="145"/>
      <c r="AH22" s="153"/>
      <c r="AI22" s="434"/>
      <c r="AJ22" s="434"/>
      <c r="AK22" s="265"/>
      <c r="AL22" s="434"/>
      <c r="AM22" s="434"/>
      <c r="AN22" s="154"/>
      <c r="AO22" s="145"/>
      <c r="AP22" s="146"/>
      <c r="AQ22" s="171"/>
      <c r="AR22" s="172"/>
      <c r="AS22" s="172"/>
      <c r="AT22" s="434"/>
      <c r="AU22" s="434"/>
      <c r="AV22" s="447"/>
      <c r="AW22" s="434"/>
      <c r="AX22" s="434"/>
      <c r="AY22" s="172"/>
      <c r="AZ22" s="172"/>
      <c r="BA22" s="173"/>
      <c r="BB22" s="171"/>
      <c r="BC22" s="172"/>
      <c r="BD22" s="172"/>
      <c r="BE22" s="434"/>
      <c r="BF22" s="434"/>
      <c r="BG22" s="447"/>
      <c r="BH22" s="434"/>
      <c r="BI22" s="434"/>
      <c r="BJ22" s="172"/>
      <c r="BK22" s="172"/>
      <c r="BL22" s="173"/>
      <c r="BM22" s="454"/>
      <c r="BN22" s="455"/>
      <c r="BO22" s="455"/>
      <c r="BP22" s="455"/>
      <c r="BQ22" s="455"/>
      <c r="BR22" s="456"/>
      <c r="BS22" s="460">
        <f>GB22</f>
        <v>0</v>
      </c>
      <c r="BT22" s="461"/>
      <c r="BU22" s="461"/>
      <c r="BV22" s="461"/>
      <c r="BW22" s="461"/>
      <c r="BX22" s="462"/>
      <c r="BY22" s="466">
        <f>GH22</f>
        <v>0.56666666666666665</v>
      </c>
      <c r="BZ22" s="455"/>
      <c r="CA22" s="455"/>
      <c r="CB22" s="455"/>
      <c r="CC22" s="455"/>
      <c r="CD22" s="456"/>
      <c r="CE22" s="449"/>
      <c r="CF22" s="449"/>
      <c r="CG22" s="2"/>
      <c r="CH22" s="2"/>
      <c r="CI22" s="2"/>
      <c r="CJ22" s="2"/>
      <c r="CK22" s="2"/>
      <c r="CL22" s="2"/>
      <c r="CM22" s="2"/>
      <c r="CN22" s="2"/>
      <c r="CO22" s="2"/>
      <c r="CP22" s="2"/>
      <c r="DP22" s="30"/>
      <c r="DQ22" s="31"/>
      <c r="DR22" s="31"/>
      <c r="DS22" s="31"/>
      <c r="DT22" s="31"/>
      <c r="DU22" s="31"/>
      <c r="DV22" s="31"/>
      <c r="DW22" s="32"/>
      <c r="DX22" s="18"/>
      <c r="DY22" s="18"/>
      <c r="DZ22" s="23"/>
      <c r="EA22" s="258"/>
      <c r="EB22" s="258"/>
      <c r="EC22" s="258"/>
      <c r="ED22" s="258"/>
      <c r="EE22" s="24"/>
      <c r="EF22" s="18"/>
      <c r="EG22" s="19"/>
      <c r="EH22" s="316"/>
      <c r="EI22" s="317"/>
      <c r="EJ22" s="317"/>
      <c r="EK22" s="317"/>
      <c r="EL22" s="317"/>
      <c r="EM22" s="317"/>
      <c r="EN22" s="317"/>
      <c r="EO22" s="317"/>
      <c r="EP22" s="317"/>
      <c r="EQ22" s="318"/>
      <c r="ER22" s="13"/>
      <c r="ES22" s="9"/>
      <c r="ET22" s="14"/>
      <c r="EU22" s="258"/>
      <c r="EV22" s="258"/>
      <c r="EW22" s="258"/>
      <c r="EX22" s="258"/>
      <c r="EY22" s="15"/>
      <c r="EZ22" s="9"/>
      <c r="FA22" s="10"/>
      <c r="FB22" s="13"/>
      <c r="FC22" s="9"/>
      <c r="FD22" s="14"/>
      <c r="FE22" s="258"/>
      <c r="FF22" s="258"/>
      <c r="FG22" s="258"/>
      <c r="FH22" s="258"/>
      <c r="FI22" s="15"/>
      <c r="FJ22" s="9"/>
      <c r="FK22" s="10"/>
      <c r="FL22" s="13"/>
      <c r="FM22" s="9"/>
      <c r="FN22" s="14"/>
      <c r="FO22" s="258"/>
      <c r="FP22" s="258"/>
      <c r="FQ22" s="258"/>
      <c r="FR22" s="258"/>
      <c r="FS22" s="15"/>
      <c r="FT22" s="9"/>
      <c r="FU22" s="10"/>
      <c r="FV22" s="271">
        <f>IF(FZ18=0,FV18,FV18/FZ18)</f>
        <v>0</v>
      </c>
      <c r="FW22" s="284"/>
      <c r="FX22" s="284"/>
      <c r="FY22" s="284"/>
      <c r="FZ22" s="284"/>
      <c r="GA22" s="285"/>
      <c r="GB22" s="271">
        <f>GW15</f>
        <v>0</v>
      </c>
      <c r="GC22" s="284"/>
      <c r="GD22" s="284"/>
      <c r="GE22" s="284"/>
      <c r="GF22" s="284"/>
      <c r="GG22" s="285"/>
      <c r="GH22" s="289">
        <f>GH18/GL18</f>
        <v>0.56666666666666665</v>
      </c>
      <c r="GI22" s="290"/>
      <c r="GJ22" s="290"/>
      <c r="GK22" s="290"/>
      <c r="GL22" s="290"/>
      <c r="GM22" s="291"/>
      <c r="GN22" s="257"/>
      <c r="GO22" s="257"/>
      <c r="GQ22" s="2"/>
      <c r="GR22" s="2"/>
      <c r="GS22" s="254"/>
      <c r="GT22" s="52">
        <f>GH30*10</f>
        <v>14.523809523809524</v>
      </c>
      <c r="GU22" s="49">
        <f>RANK(GT22,$GT$20:$GT$24)</f>
        <v>2</v>
      </c>
    </row>
    <row r="23" spans="2:206" ht="6.75" customHeight="1">
      <c r="B23" s="155"/>
      <c r="C23" s="156"/>
      <c r="D23" s="156"/>
      <c r="E23" s="156"/>
      <c r="F23" s="156"/>
      <c r="G23" s="156"/>
      <c r="H23" s="156"/>
      <c r="I23" s="15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6"/>
      <c r="U23" s="417"/>
      <c r="V23" s="418"/>
      <c r="W23" s="418"/>
      <c r="X23" s="418"/>
      <c r="Y23" s="418"/>
      <c r="Z23" s="418"/>
      <c r="AA23" s="418"/>
      <c r="AB23" s="418"/>
      <c r="AC23" s="418"/>
      <c r="AD23" s="418"/>
      <c r="AE23" s="419"/>
      <c r="AF23" s="153"/>
      <c r="AG23" s="158"/>
      <c r="AH23" s="158"/>
      <c r="AI23" s="158"/>
      <c r="AJ23" s="158"/>
      <c r="AK23" s="158"/>
      <c r="AL23" s="158"/>
      <c r="AM23" s="158"/>
      <c r="AN23" s="158"/>
      <c r="AO23" s="158"/>
      <c r="AP23" s="154"/>
      <c r="AQ23" s="174"/>
      <c r="AR23" s="175"/>
      <c r="AS23" s="175"/>
      <c r="AT23" s="175"/>
      <c r="AU23" s="175"/>
      <c r="AV23" s="175"/>
      <c r="AW23" s="175"/>
      <c r="AX23" s="175"/>
      <c r="AY23" s="175"/>
      <c r="AZ23" s="175"/>
      <c r="BA23" s="176"/>
      <c r="BB23" s="174"/>
      <c r="BC23" s="175"/>
      <c r="BD23" s="175"/>
      <c r="BE23" s="175"/>
      <c r="BF23" s="175"/>
      <c r="BG23" s="175"/>
      <c r="BH23" s="175"/>
      <c r="BI23" s="175"/>
      <c r="BJ23" s="175"/>
      <c r="BK23" s="175"/>
      <c r="BL23" s="176"/>
      <c r="BM23" s="457"/>
      <c r="BN23" s="458"/>
      <c r="BO23" s="458"/>
      <c r="BP23" s="458"/>
      <c r="BQ23" s="458"/>
      <c r="BR23" s="459"/>
      <c r="BS23" s="463"/>
      <c r="BT23" s="464"/>
      <c r="BU23" s="464"/>
      <c r="BV23" s="464"/>
      <c r="BW23" s="464"/>
      <c r="BX23" s="465"/>
      <c r="BY23" s="457"/>
      <c r="BZ23" s="458"/>
      <c r="CA23" s="458"/>
      <c r="CB23" s="458"/>
      <c r="CC23" s="458"/>
      <c r="CD23" s="459"/>
      <c r="CE23" s="449"/>
      <c r="CF23" s="449"/>
      <c r="CG23" s="2"/>
      <c r="CH23" s="2"/>
      <c r="CI23" s="2"/>
      <c r="CJ23" s="2"/>
      <c r="CK23" s="2"/>
      <c r="CL23" s="2"/>
      <c r="CM23" s="2"/>
      <c r="CN23" s="2"/>
      <c r="CO23" s="2"/>
      <c r="CP23" s="2"/>
      <c r="DP23" s="33"/>
      <c r="DQ23" s="34"/>
      <c r="DR23" s="34"/>
      <c r="DS23" s="34"/>
      <c r="DT23" s="34"/>
      <c r="DU23" s="34"/>
      <c r="DV23" s="34"/>
      <c r="DW23" s="35"/>
      <c r="DX23" s="25"/>
      <c r="DY23" s="25"/>
      <c r="DZ23" s="25"/>
      <c r="EA23" s="25"/>
      <c r="EB23" s="25"/>
      <c r="EC23" s="25"/>
      <c r="ED23" s="25"/>
      <c r="EE23" s="25"/>
      <c r="EF23" s="25"/>
      <c r="EG23" s="24"/>
      <c r="EH23" s="319"/>
      <c r="EI23" s="320"/>
      <c r="EJ23" s="320"/>
      <c r="EK23" s="320"/>
      <c r="EL23" s="320"/>
      <c r="EM23" s="320"/>
      <c r="EN23" s="320"/>
      <c r="EO23" s="320"/>
      <c r="EP23" s="320"/>
      <c r="EQ23" s="321"/>
      <c r="ER23" s="14"/>
      <c r="ES23" s="16"/>
      <c r="ET23" s="16"/>
      <c r="EU23" s="16"/>
      <c r="EV23" s="16"/>
      <c r="EW23" s="16"/>
      <c r="EX23" s="16"/>
      <c r="EY23" s="16"/>
      <c r="EZ23" s="16"/>
      <c r="FA23" s="15"/>
      <c r="FB23" s="14"/>
      <c r="FC23" s="16"/>
      <c r="FD23" s="16"/>
      <c r="FE23" s="16"/>
      <c r="FF23" s="16"/>
      <c r="FG23" s="16"/>
      <c r="FH23" s="16"/>
      <c r="FI23" s="16"/>
      <c r="FJ23" s="16"/>
      <c r="FK23" s="15"/>
      <c r="FL23" s="14"/>
      <c r="FM23" s="16"/>
      <c r="FN23" s="16"/>
      <c r="FO23" s="16"/>
      <c r="FP23" s="16"/>
      <c r="FQ23" s="16"/>
      <c r="FR23" s="16"/>
      <c r="FS23" s="16"/>
      <c r="FT23" s="16"/>
      <c r="FU23" s="15"/>
      <c r="FV23" s="286"/>
      <c r="FW23" s="287"/>
      <c r="FX23" s="287"/>
      <c r="FY23" s="287"/>
      <c r="FZ23" s="287"/>
      <c r="GA23" s="288"/>
      <c r="GB23" s="286"/>
      <c r="GC23" s="287"/>
      <c r="GD23" s="287"/>
      <c r="GE23" s="287"/>
      <c r="GF23" s="287"/>
      <c r="GG23" s="288"/>
      <c r="GH23" s="292"/>
      <c r="GI23" s="293"/>
      <c r="GJ23" s="293"/>
      <c r="GK23" s="293"/>
      <c r="GL23" s="293"/>
      <c r="GM23" s="294"/>
      <c r="GN23" s="257"/>
      <c r="GO23" s="257"/>
      <c r="GQ23" s="2"/>
      <c r="GR23" s="2"/>
      <c r="GS23" s="254"/>
      <c r="GT23" s="52">
        <f>GH38*10</f>
        <v>9.0540540540540544</v>
      </c>
      <c r="GU23" s="49">
        <f>RANK(GT23,$GT$20:$GT$24)</f>
        <v>4</v>
      </c>
    </row>
    <row r="24" spans="2:206" ht="6.75" customHeight="1">
      <c r="B24" s="407">
        <v>15</v>
      </c>
      <c r="C24" s="408"/>
      <c r="D24" s="143"/>
      <c r="E24" s="143"/>
      <c r="F24" s="143"/>
      <c r="G24" s="143"/>
      <c r="H24" s="143"/>
      <c r="I24" s="144"/>
      <c r="J24" s="170"/>
      <c r="K24" s="170"/>
      <c r="L24" s="170"/>
      <c r="M24" s="170"/>
      <c r="N24" s="170"/>
      <c r="O24" s="170"/>
      <c r="P24" s="170"/>
      <c r="Q24" s="170"/>
      <c r="R24" s="170"/>
      <c r="S24" s="170"/>
      <c r="T24" s="177"/>
      <c r="U24" s="162"/>
      <c r="V24" s="168"/>
      <c r="W24" s="168"/>
      <c r="X24" s="168"/>
      <c r="Y24" s="168"/>
      <c r="Z24" s="168"/>
      <c r="AA24" s="168"/>
      <c r="AB24" s="168"/>
      <c r="AC24" s="168"/>
      <c r="AD24" s="168"/>
      <c r="AE24" s="163"/>
      <c r="AF24" s="411"/>
      <c r="AG24" s="412"/>
      <c r="AH24" s="412"/>
      <c r="AI24" s="412"/>
      <c r="AJ24" s="412"/>
      <c r="AK24" s="412"/>
      <c r="AL24" s="412"/>
      <c r="AM24" s="412"/>
      <c r="AN24" s="412"/>
      <c r="AO24" s="412"/>
      <c r="AP24" s="413"/>
      <c r="AQ24" s="150"/>
      <c r="AR24" s="161"/>
      <c r="AS24" s="161"/>
      <c r="AT24" s="161"/>
      <c r="AU24" s="161"/>
      <c r="AV24" s="161"/>
      <c r="AW24" s="161"/>
      <c r="AX24" s="161"/>
      <c r="AY24" s="161"/>
      <c r="AZ24" s="420" t="s">
        <v>160</v>
      </c>
      <c r="BA24" s="421"/>
      <c r="BB24" s="171"/>
      <c r="BC24" s="172"/>
      <c r="BD24" s="172"/>
      <c r="BE24" s="172"/>
      <c r="BF24" s="172"/>
      <c r="BG24" s="172"/>
      <c r="BH24" s="172"/>
      <c r="BI24" s="172"/>
      <c r="BJ24" s="172"/>
      <c r="BK24" s="426"/>
      <c r="BL24" s="427"/>
      <c r="BM24" s="428"/>
      <c r="BN24" s="429"/>
      <c r="BO24" s="429"/>
      <c r="BP24" s="429"/>
      <c r="BQ24" s="429"/>
      <c r="BR24" s="430"/>
      <c r="BS24" s="428"/>
      <c r="BT24" s="429"/>
      <c r="BU24" s="429"/>
      <c r="BV24" s="429"/>
      <c r="BW24" s="429"/>
      <c r="BX24" s="430"/>
      <c r="BY24" s="428"/>
      <c r="BZ24" s="429"/>
      <c r="CA24" s="429"/>
      <c r="CB24" s="429"/>
      <c r="CC24" s="429"/>
      <c r="CD24" s="430"/>
      <c r="CE24" s="449">
        <f>GN24</f>
        <v>2</v>
      </c>
      <c r="CF24" s="449"/>
      <c r="CG24" s="2"/>
      <c r="CH24" s="2"/>
      <c r="CI24" s="2"/>
      <c r="CJ24" s="2"/>
      <c r="CK24" s="2"/>
      <c r="CL24" s="2"/>
      <c r="CM24" s="2"/>
      <c r="CN24" s="2"/>
      <c r="CO24" s="2"/>
      <c r="CP24" s="2"/>
      <c r="DP24" s="267">
        <v>3</v>
      </c>
      <c r="DQ24" s="268"/>
      <c r="DR24" s="28"/>
      <c r="DS24" s="28"/>
      <c r="DT24" s="28"/>
      <c r="DU24" s="28"/>
      <c r="DV24" s="28"/>
      <c r="DW24" s="29"/>
      <c r="DX24" s="26"/>
      <c r="DY24" s="26"/>
      <c r="DZ24" s="26"/>
      <c r="EA24" s="26"/>
      <c r="EB24" s="26"/>
      <c r="EC24" s="26"/>
      <c r="ED24" s="26"/>
      <c r="EE24" s="26"/>
      <c r="EF24" s="26"/>
      <c r="EG24" s="21"/>
      <c r="EH24" s="20"/>
      <c r="EI24" s="26"/>
      <c r="EJ24" s="26"/>
      <c r="EK24" s="26"/>
      <c r="EL24" s="26"/>
      <c r="EM24" s="26"/>
      <c r="EN24" s="26"/>
      <c r="EO24" s="26"/>
      <c r="EP24" s="26"/>
      <c r="EQ24" s="21"/>
      <c r="ER24" s="313"/>
      <c r="ES24" s="314"/>
      <c r="ET24" s="314"/>
      <c r="EU24" s="314"/>
      <c r="EV24" s="314"/>
      <c r="EW24" s="314"/>
      <c r="EX24" s="314"/>
      <c r="EY24" s="314"/>
      <c r="EZ24" s="314"/>
      <c r="FA24" s="315"/>
      <c r="FB24" s="11"/>
      <c r="FC24" s="17"/>
      <c r="FD24" s="17"/>
      <c r="FE24" s="17"/>
      <c r="FF24" s="17"/>
      <c r="FG24" s="17"/>
      <c r="FH24" s="17"/>
      <c r="FI24" s="17"/>
      <c r="FJ24" s="17"/>
      <c r="FK24" s="12"/>
      <c r="FL24" s="11"/>
      <c r="FM24" s="17"/>
      <c r="FN24" s="17"/>
      <c r="FO24" s="17"/>
      <c r="FP24" s="17"/>
      <c r="FQ24" s="17"/>
      <c r="FR24" s="17"/>
      <c r="FS24" s="17"/>
      <c r="FT24" s="17"/>
      <c r="FU24" s="12"/>
      <c r="FV24" s="45">
        <f>COUNTIF(DX26,"=2")</f>
        <v>0</v>
      </c>
      <c r="FW24" s="46">
        <f>COUNTIF(EH26,"=2")</f>
        <v>1</v>
      </c>
      <c r="FX24" s="46">
        <f>COUNTIF(FB26,"=2")</f>
        <v>1</v>
      </c>
      <c r="FY24" s="8">
        <f>COUNTIF(FL26,"=2")</f>
        <v>0</v>
      </c>
      <c r="FZ24" s="8"/>
      <c r="GA24" s="6"/>
      <c r="GB24" s="3"/>
      <c r="GC24" s="8"/>
      <c r="GD24" s="8"/>
      <c r="GE24" s="8"/>
      <c r="GF24" s="8"/>
      <c r="GG24" s="6"/>
      <c r="GH24" s="47">
        <f>SUM(M25:N30)</f>
        <v>0</v>
      </c>
      <c r="GI24" s="47">
        <f>SUM(X25:Y30)</f>
        <v>30</v>
      </c>
      <c r="GJ24" s="47">
        <f>SUM(AT25:AU30)</f>
        <v>31</v>
      </c>
      <c r="GK24" s="2">
        <f>SUM(BE25:BF30)</f>
        <v>0</v>
      </c>
      <c r="GL24" s="2"/>
      <c r="GM24" s="2"/>
      <c r="GN24" s="257">
        <f>GU28</f>
        <v>2</v>
      </c>
      <c r="GO24" s="257"/>
      <c r="GQ24" s="2"/>
      <c r="GR24" s="2"/>
      <c r="GS24" s="2"/>
      <c r="GT24" s="52">
        <f>GH46*10</f>
        <v>9.295774647887324</v>
      </c>
      <c r="GU24" s="49">
        <f>RANK(GT24,$GT$20:$GT$24)</f>
        <v>3</v>
      </c>
    </row>
    <row r="25" spans="2:206" ht="6.75" customHeight="1">
      <c r="B25" s="409"/>
      <c r="C25" s="410"/>
      <c r="D25" s="148"/>
      <c r="E25" s="148"/>
      <c r="F25" s="148"/>
      <c r="G25" s="148"/>
      <c r="H25" s="148"/>
      <c r="I25" s="149"/>
      <c r="J25" s="172"/>
      <c r="K25" s="172"/>
      <c r="L25" s="172"/>
      <c r="M25" s="435"/>
      <c r="N25" s="435"/>
      <c r="O25" s="251"/>
      <c r="P25" s="435"/>
      <c r="Q25" s="435"/>
      <c r="R25" s="172"/>
      <c r="S25" s="172"/>
      <c r="T25" s="173"/>
      <c r="U25" s="164"/>
      <c r="V25" s="159"/>
      <c r="W25" s="162"/>
      <c r="X25" s="435">
        <f>AL17</f>
        <v>15</v>
      </c>
      <c r="Y25" s="435"/>
      <c r="Z25" s="251" t="s">
        <v>25</v>
      </c>
      <c r="AA25" s="435">
        <f>AI17</f>
        <v>10</v>
      </c>
      <c r="AB25" s="435"/>
      <c r="AC25" s="163"/>
      <c r="AD25" s="159"/>
      <c r="AE25" s="160"/>
      <c r="AF25" s="414"/>
      <c r="AG25" s="415"/>
      <c r="AH25" s="415"/>
      <c r="AI25" s="415"/>
      <c r="AJ25" s="415"/>
      <c r="AK25" s="415"/>
      <c r="AL25" s="415"/>
      <c r="AM25" s="415"/>
      <c r="AN25" s="415"/>
      <c r="AO25" s="415"/>
      <c r="AP25" s="416"/>
      <c r="AQ25" s="147"/>
      <c r="AR25" s="145"/>
      <c r="AS25" s="150"/>
      <c r="AT25" s="434">
        <v>15</v>
      </c>
      <c r="AU25" s="434"/>
      <c r="AV25" s="251" t="s">
        <v>25</v>
      </c>
      <c r="AW25" s="434">
        <v>12</v>
      </c>
      <c r="AX25" s="434"/>
      <c r="AY25" s="151"/>
      <c r="AZ25" s="422"/>
      <c r="BA25" s="423"/>
      <c r="BB25" s="171"/>
      <c r="BC25" s="172"/>
      <c r="BD25" s="172"/>
      <c r="BE25" s="434"/>
      <c r="BF25" s="434"/>
      <c r="BG25" s="251"/>
      <c r="BH25" s="434"/>
      <c r="BI25" s="434"/>
      <c r="BJ25" s="172"/>
      <c r="BK25" s="426"/>
      <c r="BL25" s="427"/>
      <c r="BM25" s="431"/>
      <c r="BN25" s="432"/>
      <c r="BO25" s="432"/>
      <c r="BP25" s="432"/>
      <c r="BQ25" s="432"/>
      <c r="BR25" s="433"/>
      <c r="BS25" s="431"/>
      <c r="BT25" s="432"/>
      <c r="BU25" s="432"/>
      <c r="BV25" s="432"/>
      <c r="BW25" s="432"/>
      <c r="BX25" s="433"/>
      <c r="BY25" s="431"/>
      <c r="BZ25" s="448"/>
      <c r="CA25" s="448"/>
      <c r="CB25" s="448"/>
      <c r="CC25" s="448"/>
      <c r="CD25" s="433"/>
      <c r="CE25" s="449"/>
      <c r="CF25" s="449"/>
      <c r="CG25" s="2"/>
      <c r="CH25" s="2"/>
      <c r="CI25" s="2"/>
      <c r="CJ25" s="2"/>
      <c r="CK25" s="2"/>
      <c r="CL25" s="2"/>
      <c r="CM25" s="2"/>
      <c r="CN25" s="2"/>
      <c r="CO25" s="2"/>
      <c r="CP25" s="2"/>
      <c r="DP25" s="269"/>
      <c r="DQ25" s="270"/>
      <c r="DR25" s="31"/>
      <c r="DS25" s="31"/>
      <c r="DT25" s="31"/>
      <c r="DU25" s="31"/>
      <c r="DV25" s="31"/>
      <c r="DW25" s="32"/>
      <c r="DX25" s="18"/>
      <c r="DY25" s="18"/>
      <c r="DZ25" s="20"/>
      <c r="EA25" s="258" t="b">
        <f>IF(M25&gt;P25,"1",IF(M25&lt;P25,"0"))</f>
        <v>0</v>
      </c>
      <c r="EB25" s="258"/>
      <c r="EC25" s="258" t="b">
        <f>IF(M25&lt;P25,"1",IF(M25&gt;P25,"0"))</f>
        <v>0</v>
      </c>
      <c r="ED25" s="258"/>
      <c r="EE25" s="21"/>
      <c r="EF25" s="18"/>
      <c r="EG25" s="19"/>
      <c r="EH25" s="22"/>
      <c r="EI25" s="18"/>
      <c r="EJ25" s="20"/>
      <c r="EK25" s="258" t="str">
        <f>IF(X25&gt;AA25,"1",IF(X25&lt;AA25,"0"))</f>
        <v>1</v>
      </c>
      <c r="EL25" s="258"/>
      <c r="EM25" s="258" t="str">
        <f>IF(X25&lt;AA25,"1",IF(X25&gt;AA25,"0"))</f>
        <v>0</v>
      </c>
      <c r="EN25" s="258"/>
      <c r="EO25" s="21"/>
      <c r="EP25" s="18"/>
      <c r="EQ25" s="19"/>
      <c r="ER25" s="316"/>
      <c r="ES25" s="317"/>
      <c r="ET25" s="317"/>
      <c r="EU25" s="317"/>
      <c r="EV25" s="317"/>
      <c r="EW25" s="317"/>
      <c r="EX25" s="317"/>
      <c r="EY25" s="317"/>
      <c r="EZ25" s="317"/>
      <c r="FA25" s="318"/>
      <c r="FB25" s="13"/>
      <c r="FC25" s="9"/>
      <c r="FD25" s="11"/>
      <c r="FE25" s="258" t="str">
        <f>IF(AT25&gt;AW25,"1",IF(AT25&lt;AW25,"0"))</f>
        <v>1</v>
      </c>
      <c r="FF25" s="258"/>
      <c r="FG25" s="258" t="str">
        <f>IF(AT25&lt;AW25,"1",IF(AT25&gt;AW25,"0"))</f>
        <v>0</v>
      </c>
      <c r="FH25" s="258"/>
      <c r="FI25" s="12"/>
      <c r="FJ25" s="9"/>
      <c r="FK25" s="10"/>
      <c r="FL25" s="13"/>
      <c r="FM25" s="9"/>
      <c r="FN25" s="11"/>
      <c r="FO25" s="258" t="b">
        <f>IF(BE25&gt;BH25,"1",IF(BE25&lt;BH25,"0"))</f>
        <v>0</v>
      </c>
      <c r="FP25" s="258"/>
      <c r="FQ25" s="258" t="b">
        <f>IF(BE25&lt;BH25,"1",IF(BE25&gt;BH25,"0"))</f>
        <v>0</v>
      </c>
      <c r="FR25" s="258"/>
      <c r="FS25" s="12"/>
      <c r="FT25" s="9"/>
      <c r="FU25" s="10"/>
      <c r="FV25" s="4"/>
      <c r="FW25" s="5"/>
      <c r="FX25" s="5">
        <f>COUNTIF(EF26,"=2")</f>
        <v>0</v>
      </c>
      <c r="FY25" s="50">
        <f>COUNTIF(EP26,"=2")</f>
        <v>0</v>
      </c>
      <c r="FZ25" s="50">
        <f>COUNTIF(FJ26,"=2")</f>
        <v>0</v>
      </c>
      <c r="GA25" s="51">
        <f>COUNTIF(FT26,"=2")</f>
        <v>0</v>
      </c>
      <c r="GB25" s="4"/>
      <c r="GC25" s="5"/>
      <c r="GD25" s="5"/>
      <c r="GE25" s="5"/>
      <c r="GF25" s="5"/>
      <c r="GG25" s="7"/>
      <c r="GH25" s="2"/>
      <c r="GI25" s="2"/>
      <c r="GJ25" s="2">
        <f>SUM(P25:Q30)</f>
        <v>0</v>
      </c>
      <c r="GK25" s="47">
        <f>SUM(AA25:AB30)</f>
        <v>16</v>
      </c>
      <c r="GL25" s="47">
        <f>SUM(AW25:AX30)</f>
        <v>26</v>
      </c>
      <c r="GM25" s="47">
        <f>SUM(BH25:BI30)</f>
        <v>0</v>
      </c>
      <c r="GN25" s="257"/>
      <c r="GO25" s="257"/>
      <c r="GQ25" s="2"/>
      <c r="GR25" s="2"/>
      <c r="GS25" s="2"/>
    </row>
    <row r="26" spans="2:206" ht="6.75" customHeight="1">
      <c r="B26" s="409" t="s">
        <v>107</v>
      </c>
      <c r="C26" s="410"/>
      <c r="D26" s="410"/>
      <c r="E26" s="410"/>
      <c r="F26" s="410"/>
      <c r="G26" s="410"/>
      <c r="H26" s="410"/>
      <c r="I26" s="470"/>
      <c r="J26" s="435"/>
      <c r="K26" s="435"/>
      <c r="L26" s="172"/>
      <c r="M26" s="435"/>
      <c r="N26" s="435"/>
      <c r="O26" s="447"/>
      <c r="P26" s="435"/>
      <c r="Q26" s="435"/>
      <c r="R26" s="172"/>
      <c r="S26" s="435"/>
      <c r="T26" s="436"/>
      <c r="U26" s="437">
        <f>EH26</f>
        <v>2</v>
      </c>
      <c r="V26" s="436"/>
      <c r="W26" s="164"/>
      <c r="X26" s="435"/>
      <c r="Y26" s="435"/>
      <c r="Z26" s="265"/>
      <c r="AA26" s="435"/>
      <c r="AB26" s="435"/>
      <c r="AC26" s="160"/>
      <c r="AD26" s="437">
        <f>EP26</f>
        <v>0</v>
      </c>
      <c r="AE26" s="436"/>
      <c r="AF26" s="414"/>
      <c r="AG26" s="415"/>
      <c r="AH26" s="415"/>
      <c r="AI26" s="415"/>
      <c r="AJ26" s="415"/>
      <c r="AK26" s="415"/>
      <c r="AL26" s="415"/>
      <c r="AM26" s="415"/>
      <c r="AN26" s="415"/>
      <c r="AO26" s="415"/>
      <c r="AP26" s="416"/>
      <c r="AQ26" s="437">
        <f>FB26</f>
        <v>2</v>
      </c>
      <c r="AR26" s="436"/>
      <c r="AS26" s="147"/>
      <c r="AT26" s="434"/>
      <c r="AU26" s="434"/>
      <c r="AV26" s="265"/>
      <c r="AW26" s="434"/>
      <c r="AX26" s="434"/>
      <c r="AY26" s="146"/>
      <c r="AZ26" s="437">
        <f>FJ26</f>
        <v>0</v>
      </c>
      <c r="BA26" s="436"/>
      <c r="BB26" s="437"/>
      <c r="BC26" s="435"/>
      <c r="BD26" s="172"/>
      <c r="BE26" s="434"/>
      <c r="BF26" s="434"/>
      <c r="BG26" s="447"/>
      <c r="BH26" s="434"/>
      <c r="BI26" s="434"/>
      <c r="BJ26" s="172"/>
      <c r="BK26" s="435"/>
      <c r="BL26" s="436"/>
      <c r="BM26" s="297">
        <f>FV26</f>
        <v>2</v>
      </c>
      <c r="BN26" s="438"/>
      <c r="BO26" s="450"/>
      <c r="BP26" s="450"/>
      <c r="BQ26" s="438">
        <f>FZ26</f>
        <v>0</v>
      </c>
      <c r="BR26" s="256"/>
      <c r="BS26" s="297">
        <f>GB26</f>
        <v>4</v>
      </c>
      <c r="BT26" s="438"/>
      <c r="BU26" s="450"/>
      <c r="BV26" s="450"/>
      <c r="BW26" s="438">
        <f>GF26</f>
        <v>0</v>
      </c>
      <c r="BX26" s="256"/>
      <c r="BY26" s="297">
        <f>GH26</f>
        <v>61</v>
      </c>
      <c r="BZ26" s="255"/>
      <c r="CA26" s="450"/>
      <c r="CB26" s="450"/>
      <c r="CC26" s="255">
        <f>GL26</f>
        <v>42</v>
      </c>
      <c r="CD26" s="256"/>
      <c r="CE26" s="449"/>
      <c r="CF26" s="449"/>
      <c r="CG26" s="2"/>
      <c r="CH26" s="2"/>
      <c r="CI26" s="2"/>
      <c r="CJ26" s="2"/>
      <c r="CK26" s="2"/>
      <c r="CL26" s="2"/>
      <c r="CM26" s="2"/>
      <c r="CN26" s="2"/>
      <c r="CO26" s="2"/>
      <c r="CP26" s="2"/>
      <c r="DP26" s="301" t="str">
        <f>B26</f>
        <v>飛翔会Ａ</v>
      </c>
      <c r="DQ26" s="302"/>
      <c r="DR26" s="302"/>
      <c r="DS26" s="302"/>
      <c r="DT26" s="302"/>
      <c r="DU26" s="302"/>
      <c r="DV26" s="302"/>
      <c r="DW26" s="303"/>
      <c r="DX26" s="258">
        <f>EA25+EA27+EA29</f>
        <v>0</v>
      </c>
      <c r="DY26" s="253"/>
      <c r="DZ26" s="22"/>
      <c r="EA26" s="258"/>
      <c r="EB26" s="258"/>
      <c r="EC26" s="258"/>
      <c r="ED26" s="258"/>
      <c r="EE26" s="19"/>
      <c r="EF26" s="252">
        <f>EC25+EC27+EC29</f>
        <v>0</v>
      </c>
      <c r="EG26" s="253"/>
      <c r="EH26" s="252">
        <f>EK25+EK27+EK29</f>
        <v>2</v>
      </c>
      <c r="EI26" s="253"/>
      <c r="EJ26" s="22"/>
      <c r="EK26" s="258"/>
      <c r="EL26" s="258"/>
      <c r="EM26" s="258"/>
      <c r="EN26" s="258"/>
      <c r="EO26" s="19"/>
      <c r="EP26" s="252">
        <f>EM25+EM27+EM29</f>
        <v>0</v>
      </c>
      <c r="EQ26" s="253"/>
      <c r="ER26" s="316"/>
      <c r="ES26" s="317"/>
      <c r="ET26" s="317"/>
      <c r="EU26" s="317"/>
      <c r="EV26" s="317"/>
      <c r="EW26" s="317"/>
      <c r="EX26" s="317"/>
      <c r="EY26" s="317"/>
      <c r="EZ26" s="317"/>
      <c r="FA26" s="318"/>
      <c r="FB26" s="252">
        <f>FE25+FE27+FE29</f>
        <v>2</v>
      </c>
      <c r="FC26" s="253"/>
      <c r="FD26" s="13"/>
      <c r="FE26" s="258"/>
      <c r="FF26" s="258"/>
      <c r="FG26" s="258"/>
      <c r="FH26" s="258"/>
      <c r="FI26" s="10"/>
      <c r="FJ26" s="252">
        <f>FG25+FG27+FG29</f>
        <v>0</v>
      </c>
      <c r="FK26" s="253"/>
      <c r="FL26" s="252">
        <f>FO25+FO27+FO29</f>
        <v>0</v>
      </c>
      <c r="FM26" s="253"/>
      <c r="FN26" s="13"/>
      <c r="FO26" s="258"/>
      <c r="FP26" s="258"/>
      <c r="FQ26" s="258"/>
      <c r="FR26" s="258"/>
      <c r="FS26" s="10"/>
      <c r="FT26" s="252">
        <f>FQ25+FQ27+FQ29</f>
        <v>0</v>
      </c>
      <c r="FU26" s="253"/>
      <c r="FV26" s="298">
        <f>SUM(FV24:FY24)</f>
        <v>2</v>
      </c>
      <c r="FW26" s="295"/>
      <c r="FX26" s="283"/>
      <c r="FY26" s="283"/>
      <c r="FZ26" s="295">
        <f>SUM(FX25:GA25)</f>
        <v>0</v>
      </c>
      <c r="GA26" s="296"/>
      <c r="GB26" s="298">
        <f>SUM(DX26,EH26,FB26,FL26)</f>
        <v>4</v>
      </c>
      <c r="GC26" s="295"/>
      <c r="GD26" s="283"/>
      <c r="GE26" s="283"/>
      <c r="GF26" s="295">
        <f>SUM(EF26,EP26,FJ26,FT26)</f>
        <v>0</v>
      </c>
      <c r="GG26" s="296"/>
      <c r="GH26" s="297">
        <f>SUM(GH24:GK24)</f>
        <v>61</v>
      </c>
      <c r="GI26" s="255"/>
      <c r="GJ26" s="283"/>
      <c r="GK26" s="283"/>
      <c r="GL26" s="255">
        <f>SUM(GJ25:GM25)</f>
        <v>42</v>
      </c>
      <c r="GM26" s="256"/>
      <c r="GN26" s="257"/>
      <c r="GO26" s="257"/>
      <c r="GQ26" s="2"/>
      <c r="GR26" s="2"/>
      <c r="GS26" s="254" t="s">
        <v>4</v>
      </c>
      <c r="GT26" s="48">
        <f>SUM(GT8,GT14,GT20)</f>
        <v>2814.6341463414633</v>
      </c>
      <c r="GU26" s="53">
        <f>RANK(GT26,$GT$26:$GT$30)</f>
        <v>1</v>
      </c>
      <c r="GV26" s="53" t="str">
        <f>DP10</f>
        <v>プレシャスＡ</v>
      </c>
    </row>
    <row r="27" spans="2:206" ht="6.75" customHeight="1">
      <c r="B27" s="409"/>
      <c r="C27" s="410"/>
      <c r="D27" s="410"/>
      <c r="E27" s="410"/>
      <c r="F27" s="410"/>
      <c r="G27" s="410"/>
      <c r="H27" s="410"/>
      <c r="I27" s="470"/>
      <c r="J27" s="435"/>
      <c r="K27" s="435"/>
      <c r="L27" s="172"/>
      <c r="M27" s="435"/>
      <c r="N27" s="435"/>
      <c r="O27" s="251"/>
      <c r="P27" s="435"/>
      <c r="Q27" s="435"/>
      <c r="R27" s="172"/>
      <c r="S27" s="435"/>
      <c r="T27" s="436"/>
      <c r="U27" s="437"/>
      <c r="V27" s="436"/>
      <c r="W27" s="164"/>
      <c r="X27" s="435">
        <f>AL19</f>
        <v>15</v>
      </c>
      <c r="Y27" s="435"/>
      <c r="Z27" s="251" t="s">
        <v>25</v>
      </c>
      <c r="AA27" s="435">
        <f>AI19</f>
        <v>6</v>
      </c>
      <c r="AB27" s="435"/>
      <c r="AC27" s="160"/>
      <c r="AD27" s="437"/>
      <c r="AE27" s="436"/>
      <c r="AF27" s="414"/>
      <c r="AG27" s="415"/>
      <c r="AH27" s="415"/>
      <c r="AI27" s="415"/>
      <c r="AJ27" s="415"/>
      <c r="AK27" s="415"/>
      <c r="AL27" s="415"/>
      <c r="AM27" s="415"/>
      <c r="AN27" s="415"/>
      <c r="AO27" s="415"/>
      <c r="AP27" s="416"/>
      <c r="AQ27" s="437"/>
      <c r="AR27" s="436"/>
      <c r="AS27" s="147"/>
      <c r="AT27" s="434">
        <v>16</v>
      </c>
      <c r="AU27" s="434"/>
      <c r="AV27" s="251" t="s">
        <v>25</v>
      </c>
      <c r="AW27" s="434">
        <v>14</v>
      </c>
      <c r="AX27" s="434"/>
      <c r="AY27" s="146"/>
      <c r="AZ27" s="437"/>
      <c r="BA27" s="436"/>
      <c r="BB27" s="437"/>
      <c r="BC27" s="435"/>
      <c r="BD27" s="172"/>
      <c r="BE27" s="434"/>
      <c r="BF27" s="434"/>
      <c r="BG27" s="251"/>
      <c r="BH27" s="434"/>
      <c r="BI27" s="434"/>
      <c r="BJ27" s="172"/>
      <c r="BK27" s="435"/>
      <c r="BL27" s="436"/>
      <c r="BM27" s="297"/>
      <c r="BN27" s="438"/>
      <c r="BO27" s="450"/>
      <c r="BP27" s="450"/>
      <c r="BQ27" s="438"/>
      <c r="BR27" s="256"/>
      <c r="BS27" s="297"/>
      <c r="BT27" s="438"/>
      <c r="BU27" s="450"/>
      <c r="BV27" s="450"/>
      <c r="BW27" s="438"/>
      <c r="BX27" s="256"/>
      <c r="BY27" s="297"/>
      <c r="BZ27" s="255"/>
      <c r="CA27" s="450"/>
      <c r="CB27" s="450"/>
      <c r="CC27" s="255"/>
      <c r="CD27" s="256"/>
      <c r="CE27" s="449"/>
      <c r="CF27" s="449"/>
      <c r="CG27" s="2"/>
      <c r="CH27" s="2"/>
      <c r="CI27" s="2"/>
      <c r="CJ27" s="2"/>
      <c r="CK27" s="2"/>
      <c r="CL27" s="2"/>
      <c r="CM27" s="2"/>
      <c r="CN27" s="2"/>
      <c r="CO27" s="2"/>
      <c r="CP27" s="2"/>
      <c r="DP27" s="301"/>
      <c r="DQ27" s="302"/>
      <c r="DR27" s="302"/>
      <c r="DS27" s="302"/>
      <c r="DT27" s="302"/>
      <c r="DU27" s="302"/>
      <c r="DV27" s="302"/>
      <c r="DW27" s="303"/>
      <c r="DX27" s="258"/>
      <c r="DY27" s="253"/>
      <c r="DZ27" s="22"/>
      <c r="EA27" s="258" t="b">
        <f>IF(M27&gt;P27,"1",IF(M27&lt;P27,"0"))</f>
        <v>0</v>
      </c>
      <c r="EB27" s="258"/>
      <c r="EC27" s="258" t="b">
        <f>IF(M27&lt;P27,"1",IF(M27&gt;P27,"0"))</f>
        <v>0</v>
      </c>
      <c r="ED27" s="258"/>
      <c r="EE27" s="19"/>
      <c r="EF27" s="252"/>
      <c r="EG27" s="253"/>
      <c r="EH27" s="252"/>
      <c r="EI27" s="253"/>
      <c r="EJ27" s="22"/>
      <c r="EK27" s="258" t="str">
        <f>IF(X27&gt;AA27,"1",IF(X27&lt;AA27,"0"))</f>
        <v>1</v>
      </c>
      <c r="EL27" s="258"/>
      <c r="EM27" s="258" t="str">
        <f>IF(X27&lt;AA27,"1",IF(X27&gt;AA27,"0"))</f>
        <v>0</v>
      </c>
      <c r="EN27" s="258"/>
      <c r="EO27" s="19"/>
      <c r="EP27" s="252"/>
      <c r="EQ27" s="253"/>
      <c r="ER27" s="316"/>
      <c r="ES27" s="317"/>
      <c r="ET27" s="317"/>
      <c r="EU27" s="317"/>
      <c r="EV27" s="317"/>
      <c r="EW27" s="317"/>
      <c r="EX27" s="317"/>
      <c r="EY27" s="317"/>
      <c r="EZ27" s="317"/>
      <c r="FA27" s="318"/>
      <c r="FB27" s="252"/>
      <c r="FC27" s="253"/>
      <c r="FD27" s="13"/>
      <c r="FE27" s="258" t="str">
        <f>IF(AT27&gt;AW27,"1",IF(AT27&lt;AW27,"0"))</f>
        <v>1</v>
      </c>
      <c r="FF27" s="258"/>
      <c r="FG27" s="258" t="str">
        <f>IF(AT27&lt;AW27,"1",IF(AT27&gt;AW27,"0"))</f>
        <v>0</v>
      </c>
      <c r="FH27" s="258"/>
      <c r="FI27" s="10"/>
      <c r="FJ27" s="252"/>
      <c r="FK27" s="253"/>
      <c r="FL27" s="252"/>
      <c r="FM27" s="253"/>
      <c r="FN27" s="13"/>
      <c r="FO27" s="258" t="b">
        <f>IF(BE27&gt;BH27,"1",IF(BE27&lt;BH27,"0"))</f>
        <v>0</v>
      </c>
      <c r="FP27" s="258"/>
      <c r="FQ27" s="258" t="b">
        <f>IF(BE27&lt;BH27,"1",IF(BE27&gt;BH27,"0"))</f>
        <v>0</v>
      </c>
      <c r="FR27" s="258"/>
      <c r="FS27" s="10"/>
      <c r="FT27" s="252"/>
      <c r="FU27" s="253"/>
      <c r="FV27" s="298"/>
      <c r="FW27" s="295"/>
      <c r="FX27" s="283"/>
      <c r="FY27" s="283"/>
      <c r="FZ27" s="295"/>
      <c r="GA27" s="296"/>
      <c r="GB27" s="298"/>
      <c r="GC27" s="295"/>
      <c r="GD27" s="283"/>
      <c r="GE27" s="283"/>
      <c r="GF27" s="295"/>
      <c r="GG27" s="296"/>
      <c r="GH27" s="297"/>
      <c r="GI27" s="255"/>
      <c r="GJ27" s="283"/>
      <c r="GK27" s="283"/>
      <c r="GL27" s="255"/>
      <c r="GM27" s="256"/>
      <c r="GN27" s="257"/>
      <c r="GO27" s="257"/>
      <c r="GQ27" s="2"/>
      <c r="GR27" s="2"/>
      <c r="GS27" s="254"/>
      <c r="GT27" s="48">
        <f>SUM(GT9,GT15,GT21)</f>
        <v>-394.33333333333331</v>
      </c>
      <c r="GU27" s="53">
        <f>RANK(GT27,$GT$26:$GT$30)</f>
        <v>5</v>
      </c>
      <c r="GV27" s="53" t="str">
        <f>DP18</f>
        <v>ＫＯＧ-Ｇ</v>
      </c>
    </row>
    <row r="28" spans="2:206" ht="6.75" customHeight="1">
      <c r="B28" s="409"/>
      <c r="C28" s="410"/>
      <c r="D28" s="410"/>
      <c r="E28" s="410"/>
      <c r="F28" s="410"/>
      <c r="G28" s="410"/>
      <c r="H28" s="410"/>
      <c r="I28" s="470"/>
      <c r="J28" s="435"/>
      <c r="K28" s="435"/>
      <c r="L28" s="172"/>
      <c r="M28" s="435"/>
      <c r="N28" s="435"/>
      <c r="O28" s="447"/>
      <c r="P28" s="435"/>
      <c r="Q28" s="435"/>
      <c r="R28" s="172"/>
      <c r="S28" s="435"/>
      <c r="T28" s="436"/>
      <c r="U28" s="437"/>
      <c r="V28" s="436"/>
      <c r="W28" s="164"/>
      <c r="X28" s="435"/>
      <c r="Y28" s="435"/>
      <c r="Z28" s="265"/>
      <c r="AA28" s="435"/>
      <c r="AB28" s="435"/>
      <c r="AC28" s="160"/>
      <c r="AD28" s="437"/>
      <c r="AE28" s="436"/>
      <c r="AF28" s="414"/>
      <c r="AG28" s="415"/>
      <c r="AH28" s="415"/>
      <c r="AI28" s="415"/>
      <c r="AJ28" s="415"/>
      <c r="AK28" s="415"/>
      <c r="AL28" s="415"/>
      <c r="AM28" s="415"/>
      <c r="AN28" s="415"/>
      <c r="AO28" s="415"/>
      <c r="AP28" s="416"/>
      <c r="AQ28" s="437"/>
      <c r="AR28" s="436"/>
      <c r="AS28" s="147"/>
      <c r="AT28" s="434"/>
      <c r="AU28" s="434"/>
      <c r="AV28" s="265"/>
      <c r="AW28" s="434"/>
      <c r="AX28" s="434"/>
      <c r="AY28" s="146"/>
      <c r="AZ28" s="437"/>
      <c r="BA28" s="436"/>
      <c r="BB28" s="437"/>
      <c r="BC28" s="435"/>
      <c r="BD28" s="172"/>
      <c r="BE28" s="434"/>
      <c r="BF28" s="434"/>
      <c r="BG28" s="447"/>
      <c r="BH28" s="434"/>
      <c r="BI28" s="434"/>
      <c r="BJ28" s="172"/>
      <c r="BK28" s="435"/>
      <c r="BL28" s="436"/>
      <c r="BM28" s="431"/>
      <c r="BN28" s="432"/>
      <c r="BO28" s="432"/>
      <c r="BP28" s="432"/>
      <c r="BQ28" s="432"/>
      <c r="BR28" s="433"/>
      <c r="BS28" s="431"/>
      <c r="BT28" s="432"/>
      <c r="BU28" s="432"/>
      <c r="BV28" s="432"/>
      <c r="BW28" s="432"/>
      <c r="BX28" s="433"/>
      <c r="BY28" s="431"/>
      <c r="BZ28" s="448"/>
      <c r="CA28" s="448"/>
      <c r="CB28" s="448"/>
      <c r="CC28" s="448"/>
      <c r="CD28" s="433"/>
      <c r="CE28" s="449"/>
      <c r="CF28" s="449"/>
      <c r="CG28" s="2"/>
      <c r="CH28" s="2"/>
      <c r="CI28" s="2"/>
      <c r="CJ28" s="2"/>
      <c r="CK28" s="2"/>
      <c r="CL28" s="2"/>
      <c r="CM28" s="2"/>
      <c r="CN28" s="2"/>
      <c r="CO28" s="2"/>
      <c r="CP28" s="2"/>
      <c r="DP28" s="301"/>
      <c r="DQ28" s="302"/>
      <c r="DR28" s="302"/>
      <c r="DS28" s="302"/>
      <c r="DT28" s="302"/>
      <c r="DU28" s="302"/>
      <c r="DV28" s="302"/>
      <c r="DW28" s="303"/>
      <c r="DX28" s="258"/>
      <c r="DY28" s="253"/>
      <c r="DZ28" s="22"/>
      <c r="EA28" s="258"/>
      <c r="EB28" s="258"/>
      <c r="EC28" s="258"/>
      <c r="ED28" s="258"/>
      <c r="EE28" s="19"/>
      <c r="EF28" s="252"/>
      <c r="EG28" s="253"/>
      <c r="EH28" s="252"/>
      <c r="EI28" s="253"/>
      <c r="EJ28" s="22"/>
      <c r="EK28" s="258"/>
      <c r="EL28" s="258"/>
      <c r="EM28" s="258"/>
      <c r="EN28" s="258"/>
      <c r="EO28" s="19"/>
      <c r="EP28" s="252"/>
      <c r="EQ28" s="253"/>
      <c r="ER28" s="316"/>
      <c r="ES28" s="317"/>
      <c r="ET28" s="317"/>
      <c r="EU28" s="317"/>
      <c r="EV28" s="317"/>
      <c r="EW28" s="317"/>
      <c r="EX28" s="317"/>
      <c r="EY28" s="317"/>
      <c r="EZ28" s="317"/>
      <c r="FA28" s="318"/>
      <c r="FB28" s="252"/>
      <c r="FC28" s="253"/>
      <c r="FD28" s="13"/>
      <c r="FE28" s="258"/>
      <c r="FF28" s="258"/>
      <c r="FG28" s="258"/>
      <c r="FH28" s="258"/>
      <c r="FI28" s="10"/>
      <c r="FJ28" s="252"/>
      <c r="FK28" s="253"/>
      <c r="FL28" s="252"/>
      <c r="FM28" s="253"/>
      <c r="FN28" s="13"/>
      <c r="FO28" s="258"/>
      <c r="FP28" s="258"/>
      <c r="FQ28" s="258"/>
      <c r="FR28" s="258"/>
      <c r="FS28" s="10"/>
      <c r="FT28" s="252"/>
      <c r="FU28" s="253"/>
      <c r="FV28" s="4"/>
      <c r="FW28" s="5"/>
      <c r="FX28" s="5"/>
      <c r="FY28" s="5"/>
      <c r="FZ28" s="5"/>
      <c r="GA28" s="7"/>
      <c r="GB28" s="4"/>
      <c r="GC28" s="5"/>
      <c r="GD28" s="5"/>
      <c r="GE28" s="5"/>
      <c r="GF28" s="5"/>
      <c r="GG28" s="7"/>
      <c r="GH28" s="2"/>
      <c r="GI28" s="2"/>
      <c r="GJ28" s="2"/>
      <c r="GK28" s="2"/>
      <c r="GL28" s="2"/>
      <c r="GM28" s="2"/>
      <c r="GN28" s="257"/>
      <c r="GO28" s="257"/>
      <c r="GQ28" s="2"/>
      <c r="GR28" s="2"/>
      <c r="GS28" s="254"/>
      <c r="GT28" s="48">
        <f>SUM(GT10,GT16,GT22)</f>
        <v>2814.5238095238096</v>
      </c>
      <c r="GU28" s="53">
        <f>RANK(GT28,$GT$26:$GT$30)</f>
        <v>2</v>
      </c>
      <c r="GV28" s="53" t="str">
        <f>DP26</f>
        <v>飛翔会Ａ</v>
      </c>
    </row>
    <row r="29" spans="2:206" ht="6.75" customHeight="1">
      <c r="B29" s="409"/>
      <c r="C29" s="410"/>
      <c r="D29" s="410"/>
      <c r="E29" s="410"/>
      <c r="F29" s="410"/>
      <c r="G29" s="410"/>
      <c r="H29" s="410"/>
      <c r="I29" s="470"/>
      <c r="J29" s="435"/>
      <c r="K29" s="435"/>
      <c r="L29" s="172"/>
      <c r="M29" s="435"/>
      <c r="N29" s="435"/>
      <c r="O29" s="251"/>
      <c r="P29" s="435"/>
      <c r="Q29" s="435"/>
      <c r="R29" s="172"/>
      <c r="S29" s="435"/>
      <c r="T29" s="436"/>
      <c r="U29" s="437"/>
      <c r="V29" s="436"/>
      <c r="W29" s="164"/>
      <c r="X29" s="435">
        <f>AL21</f>
        <v>0</v>
      </c>
      <c r="Y29" s="435"/>
      <c r="Z29" s="251" t="s">
        <v>25</v>
      </c>
      <c r="AA29" s="435">
        <f>AI21</f>
        <v>0</v>
      </c>
      <c r="AB29" s="435"/>
      <c r="AC29" s="160"/>
      <c r="AD29" s="437"/>
      <c r="AE29" s="436"/>
      <c r="AF29" s="414"/>
      <c r="AG29" s="415"/>
      <c r="AH29" s="415"/>
      <c r="AI29" s="415"/>
      <c r="AJ29" s="415"/>
      <c r="AK29" s="415"/>
      <c r="AL29" s="415"/>
      <c r="AM29" s="415"/>
      <c r="AN29" s="415"/>
      <c r="AO29" s="415"/>
      <c r="AP29" s="416"/>
      <c r="AQ29" s="437"/>
      <c r="AR29" s="436"/>
      <c r="AS29" s="147"/>
      <c r="AT29" s="434"/>
      <c r="AU29" s="434"/>
      <c r="AV29" s="251" t="s">
        <v>25</v>
      </c>
      <c r="AW29" s="434"/>
      <c r="AX29" s="434"/>
      <c r="AY29" s="146"/>
      <c r="AZ29" s="437"/>
      <c r="BA29" s="436"/>
      <c r="BB29" s="437"/>
      <c r="BC29" s="435"/>
      <c r="BD29" s="172"/>
      <c r="BE29" s="434"/>
      <c r="BF29" s="434"/>
      <c r="BG29" s="251"/>
      <c r="BH29" s="434"/>
      <c r="BI29" s="434"/>
      <c r="BJ29" s="172"/>
      <c r="BK29" s="435"/>
      <c r="BL29" s="436"/>
      <c r="BM29" s="451"/>
      <c r="BN29" s="452"/>
      <c r="BO29" s="452"/>
      <c r="BP29" s="452"/>
      <c r="BQ29" s="452"/>
      <c r="BR29" s="453"/>
      <c r="BS29" s="451"/>
      <c r="BT29" s="452"/>
      <c r="BU29" s="452"/>
      <c r="BV29" s="452"/>
      <c r="BW29" s="452"/>
      <c r="BX29" s="453"/>
      <c r="BY29" s="451"/>
      <c r="BZ29" s="452"/>
      <c r="CA29" s="452"/>
      <c r="CB29" s="452"/>
      <c r="CC29" s="452"/>
      <c r="CD29" s="453"/>
      <c r="CE29" s="449"/>
      <c r="CF29" s="449"/>
      <c r="CG29" s="2"/>
      <c r="CH29" s="2"/>
      <c r="CI29" s="2"/>
      <c r="CJ29" s="2"/>
      <c r="CK29" s="2"/>
      <c r="CL29" s="2"/>
      <c r="CM29" s="2"/>
      <c r="CN29" s="2"/>
      <c r="CO29" s="2"/>
      <c r="CP29" s="2"/>
      <c r="DP29" s="301"/>
      <c r="DQ29" s="302"/>
      <c r="DR29" s="302"/>
      <c r="DS29" s="302"/>
      <c r="DT29" s="302"/>
      <c r="DU29" s="302"/>
      <c r="DV29" s="302"/>
      <c r="DW29" s="303"/>
      <c r="DX29" s="258"/>
      <c r="DY29" s="253"/>
      <c r="DZ29" s="22"/>
      <c r="EA29" s="258" t="b">
        <f>IF(M29&gt;P29,"1",IF(M29&lt;P29,"0"))</f>
        <v>0</v>
      </c>
      <c r="EB29" s="258"/>
      <c r="EC29" s="258" t="b">
        <f>IF(M29&lt;P29,"1",IF(M29&gt;P29,"0"))</f>
        <v>0</v>
      </c>
      <c r="ED29" s="258"/>
      <c r="EE29" s="19"/>
      <c r="EF29" s="252"/>
      <c r="EG29" s="253"/>
      <c r="EH29" s="252"/>
      <c r="EI29" s="253"/>
      <c r="EJ29" s="22"/>
      <c r="EK29" s="258" t="b">
        <f>IF(X29&gt;AA29,"1",IF(X29&lt;AA29,"0"))</f>
        <v>0</v>
      </c>
      <c r="EL29" s="258"/>
      <c r="EM29" s="258" t="b">
        <f>IF(X29&lt;AA29,"1",IF(X29&gt;AA29,"0"))</f>
        <v>0</v>
      </c>
      <c r="EN29" s="258"/>
      <c r="EO29" s="19"/>
      <c r="EP29" s="252"/>
      <c r="EQ29" s="253"/>
      <c r="ER29" s="316"/>
      <c r="ES29" s="317"/>
      <c r="ET29" s="317"/>
      <c r="EU29" s="317"/>
      <c r="EV29" s="317"/>
      <c r="EW29" s="317"/>
      <c r="EX29" s="317"/>
      <c r="EY29" s="317"/>
      <c r="EZ29" s="317"/>
      <c r="FA29" s="318"/>
      <c r="FB29" s="252"/>
      <c r="FC29" s="253"/>
      <c r="FD29" s="13"/>
      <c r="FE29" s="258" t="b">
        <f>IF(AT29&gt;AW29,"1",IF(AT29&lt;AW29,"0"))</f>
        <v>0</v>
      </c>
      <c r="FF29" s="258"/>
      <c r="FG29" s="258" t="b">
        <f>IF(AT29&lt;AW29,"1",IF(AT29&gt;AW29,"0"))</f>
        <v>0</v>
      </c>
      <c r="FH29" s="258"/>
      <c r="FI29" s="10"/>
      <c r="FJ29" s="252"/>
      <c r="FK29" s="253"/>
      <c r="FL29" s="252"/>
      <c r="FM29" s="253"/>
      <c r="FN29" s="13"/>
      <c r="FO29" s="258" t="b">
        <f>IF(BE29&gt;BH29,"1",IF(BE29&lt;BH29,"0"))</f>
        <v>0</v>
      </c>
      <c r="FP29" s="258"/>
      <c r="FQ29" s="258" t="b">
        <f>IF(BE29&lt;BH29,"1",IF(BE29&gt;BH29,"0"))</f>
        <v>0</v>
      </c>
      <c r="FR29" s="258"/>
      <c r="FS29" s="10"/>
      <c r="FT29" s="252"/>
      <c r="FU29" s="253"/>
      <c r="FV29" s="4"/>
      <c r="FW29" s="5"/>
      <c r="FX29" s="5"/>
      <c r="FY29" s="5"/>
      <c r="FZ29" s="5"/>
      <c r="GA29" s="7"/>
      <c r="GB29" s="4"/>
      <c r="GC29" s="5"/>
      <c r="GD29" s="5"/>
      <c r="GE29" s="5"/>
      <c r="GF29" s="5"/>
      <c r="GG29" s="7"/>
      <c r="GH29" s="2"/>
      <c r="GI29" s="2"/>
      <c r="GJ29" s="2"/>
      <c r="GK29" s="2"/>
      <c r="GL29" s="2"/>
      <c r="GM29" s="2"/>
      <c r="GN29" s="257"/>
      <c r="GO29" s="257"/>
      <c r="GQ29" s="2"/>
      <c r="GR29" s="2"/>
      <c r="GS29" s="254"/>
      <c r="GT29" s="48">
        <f>SUM(GT11,GT17,GT23)</f>
        <v>-290.94594594594594</v>
      </c>
      <c r="GU29" s="53">
        <f>RANK(GT29,$GT$26:$GT$30)</f>
        <v>4</v>
      </c>
      <c r="GV29" s="53" t="str">
        <f>DP34</f>
        <v>ＮＢＦ</v>
      </c>
    </row>
    <row r="30" spans="2:206" ht="6.75" customHeight="1">
      <c r="B30" s="152"/>
      <c r="C30" s="148"/>
      <c r="D30" s="148"/>
      <c r="E30" s="148"/>
      <c r="F30" s="148"/>
      <c r="G30" s="148"/>
      <c r="H30" s="148"/>
      <c r="I30" s="149"/>
      <c r="J30" s="172"/>
      <c r="K30" s="172"/>
      <c r="L30" s="172"/>
      <c r="M30" s="435"/>
      <c r="N30" s="435"/>
      <c r="O30" s="447"/>
      <c r="P30" s="435"/>
      <c r="Q30" s="435"/>
      <c r="R30" s="172"/>
      <c r="S30" s="172"/>
      <c r="T30" s="173"/>
      <c r="U30" s="164"/>
      <c r="V30" s="159"/>
      <c r="W30" s="165"/>
      <c r="X30" s="435"/>
      <c r="Y30" s="435"/>
      <c r="Z30" s="265"/>
      <c r="AA30" s="435"/>
      <c r="AB30" s="435"/>
      <c r="AC30" s="166"/>
      <c r="AD30" s="159"/>
      <c r="AE30" s="160"/>
      <c r="AF30" s="414"/>
      <c r="AG30" s="415"/>
      <c r="AH30" s="415"/>
      <c r="AI30" s="415"/>
      <c r="AJ30" s="415"/>
      <c r="AK30" s="415"/>
      <c r="AL30" s="415"/>
      <c r="AM30" s="415"/>
      <c r="AN30" s="415"/>
      <c r="AO30" s="415"/>
      <c r="AP30" s="416"/>
      <c r="AQ30" s="147"/>
      <c r="AR30" s="145"/>
      <c r="AS30" s="153"/>
      <c r="AT30" s="434"/>
      <c r="AU30" s="434"/>
      <c r="AV30" s="265"/>
      <c r="AW30" s="434"/>
      <c r="AX30" s="434"/>
      <c r="AY30" s="154"/>
      <c r="AZ30" s="145"/>
      <c r="BA30" s="146"/>
      <c r="BB30" s="171"/>
      <c r="BC30" s="172"/>
      <c r="BD30" s="172"/>
      <c r="BE30" s="434"/>
      <c r="BF30" s="434"/>
      <c r="BG30" s="447"/>
      <c r="BH30" s="434"/>
      <c r="BI30" s="434"/>
      <c r="BJ30" s="172"/>
      <c r="BK30" s="172"/>
      <c r="BL30" s="173"/>
      <c r="BM30" s="454"/>
      <c r="BN30" s="455"/>
      <c r="BO30" s="455"/>
      <c r="BP30" s="455"/>
      <c r="BQ30" s="455"/>
      <c r="BR30" s="456"/>
      <c r="BS30" s="460" t="str">
        <f>GB30</f>
        <v>MAX</v>
      </c>
      <c r="BT30" s="461"/>
      <c r="BU30" s="461"/>
      <c r="BV30" s="461"/>
      <c r="BW30" s="461"/>
      <c r="BX30" s="462"/>
      <c r="BY30" s="466">
        <f>GH30</f>
        <v>1.4523809523809523</v>
      </c>
      <c r="BZ30" s="455"/>
      <c r="CA30" s="455"/>
      <c r="CB30" s="455"/>
      <c r="CC30" s="455"/>
      <c r="CD30" s="456"/>
      <c r="CE30" s="449"/>
      <c r="CF30" s="449"/>
      <c r="CG30" s="2"/>
      <c r="CH30" s="2"/>
      <c r="CI30" s="2"/>
      <c r="CJ30" s="2"/>
      <c r="CK30" s="2"/>
      <c r="CL30" s="2"/>
      <c r="CM30" s="2"/>
      <c r="CN30" s="2"/>
      <c r="CO30" s="2"/>
      <c r="CP30" s="2"/>
      <c r="DP30" s="30"/>
      <c r="DQ30" s="31"/>
      <c r="DR30" s="31"/>
      <c r="DS30" s="31"/>
      <c r="DT30" s="31"/>
      <c r="DU30" s="31"/>
      <c r="DV30" s="31"/>
      <c r="DW30" s="32"/>
      <c r="DX30" s="18"/>
      <c r="DY30" s="18"/>
      <c r="DZ30" s="23"/>
      <c r="EA30" s="258"/>
      <c r="EB30" s="258"/>
      <c r="EC30" s="258"/>
      <c r="ED30" s="258"/>
      <c r="EE30" s="24"/>
      <c r="EF30" s="18"/>
      <c r="EG30" s="19"/>
      <c r="EH30" s="22"/>
      <c r="EI30" s="18"/>
      <c r="EJ30" s="23"/>
      <c r="EK30" s="258"/>
      <c r="EL30" s="258"/>
      <c r="EM30" s="258"/>
      <c r="EN30" s="258"/>
      <c r="EO30" s="24"/>
      <c r="EP30" s="18"/>
      <c r="EQ30" s="19"/>
      <c r="ER30" s="316"/>
      <c r="ES30" s="317"/>
      <c r="ET30" s="317"/>
      <c r="EU30" s="317"/>
      <c r="EV30" s="317"/>
      <c r="EW30" s="317"/>
      <c r="EX30" s="317"/>
      <c r="EY30" s="317"/>
      <c r="EZ30" s="317"/>
      <c r="FA30" s="318"/>
      <c r="FB30" s="13"/>
      <c r="FC30" s="9"/>
      <c r="FD30" s="14"/>
      <c r="FE30" s="258"/>
      <c r="FF30" s="258"/>
      <c r="FG30" s="258"/>
      <c r="FH30" s="258"/>
      <c r="FI30" s="15"/>
      <c r="FJ30" s="9"/>
      <c r="FK30" s="10"/>
      <c r="FL30" s="13"/>
      <c r="FM30" s="9"/>
      <c r="FN30" s="14"/>
      <c r="FO30" s="258"/>
      <c r="FP30" s="258"/>
      <c r="FQ30" s="258"/>
      <c r="FR30" s="258"/>
      <c r="FS30" s="15"/>
      <c r="FT30" s="9"/>
      <c r="FU30" s="10"/>
      <c r="FV30" s="271">
        <f>IF(FZ26=0,FV26,FV26/FZ26)</f>
        <v>2</v>
      </c>
      <c r="FW30" s="284"/>
      <c r="FX30" s="284"/>
      <c r="FY30" s="284"/>
      <c r="FZ30" s="284"/>
      <c r="GA30" s="285"/>
      <c r="GB30" s="271" t="str">
        <f>GW16</f>
        <v>MAX</v>
      </c>
      <c r="GC30" s="284"/>
      <c r="GD30" s="284"/>
      <c r="GE30" s="284"/>
      <c r="GF30" s="284"/>
      <c r="GG30" s="285"/>
      <c r="GH30" s="289">
        <f>GH26/GL26</f>
        <v>1.4523809523809523</v>
      </c>
      <c r="GI30" s="290"/>
      <c r="GJ30" s="290"/>
      <c r="GK30" s="290"/>
      <c r="GL30" s="290"/>
      <c r="GM30" s="291"/>
      <c r="GN30" s="257"/>
      <c r="GO30" s="257"/>
      <c r="GQ30" s="2"/>
      <c r="GR30" s="2"/>
      <c r="GS30" s="2"/>
      <c r="GT30" s="48">
        <f>SUM(GT12,GT18,GT24)</f>
        <v>909.29577464788736</v>
      </c>
      <c r="GU30" s="53">
        <f>RANK(GT30,$GT$26:$GT$30)</f>
        <v>3</v>
      </c>
      <c r="GV30" s="53" t="str">
        <f>DP42</f>
        <v>スピリタス</v>
      </c>
    </row>
    <row r="31" spans="2:206" ht="6.75" customHeight="1">
      <c r="B31" s="155"/>
      <c r="C31" s="156"/>
      <c r="D31" s="156"/>
      <c r="E31" s="156"/>
      <c r="F31" s="156"/>
      <c r="G31" s="156"/>
      <c r="H31" s="156"/>
      <c r="I31" s="157"/>
      <c r="J31" s="174"/>
      <c r="K31" s="175"/>
      <c r="L31" s="175"/>
      <c r="M31" s="175"/>
      <c r="N31" s="175"/>
      <c r="O31" s="175"/>
      <c r="P31" s="175"/>
      <c r="Q31" s="175"/>
      <c r="R31" s="175"/>
      <c r="S31" s="175"/>
      <c r="T31" s="176"/>
      <c r="U31" s="165"/>
      <c r="V31" s="167"/>
      <c r="W31" s="167"/>
      <c r="X31" s="167"/>
      <c r="Y31" s="167"/>
      <c r="Z31" s="167"/>
      <c r="AA31" s="167"/>
      <c r="AB31" s="167"/>
      <c r="AC31" s="167"/>
      <c r="AD31" s="167"/>
      <c r="AE31" s="166"/>
      <c r="AF31" s="417"/>
      <c r="AG31" s="418"/>
      <c r="AH31" s="418"/>
      <c r="AI31" s="418"/>
      <c r="AJ31" s="418"/>
      <c r="AK31" s="418"/>
      <c r="AL31" s="418"/>
      <c r="AM31" s="418"/>
      <c r="AN31" s="418"/>
      <c r="AO31" s="418"/>
      <c r="AP31" s="419"/>
      <c r="AQ31" s="153"/>
      <c r="AR31" s="158"/>
      <c r="AS31" s="158"/>
      <c r="AT31" s="158"/>
      <c r="AU31" s="158"/>
      <c r="AV31" s="158"/>
      <c r="AW31" s="158"/>
      <c r="AX31" s="158"/>
      <c r="AY31" s="158"/>
      <c r="AZ31" s="158"/>
      <c r="BA31" s="154"/>
      <c r="BB31" s="174"/>
      <c r="BC31" s="175"/>
      <c r="BD31" s="175"/>
      <c r="BE31" s="175"/>
      <c r="BF31" s="175"/>
      <c r="BG31" s="175"/>
      <c r="BH31" s="175"/>
      <c r="BI31" s="175"/>
      <c r="BJ31" s="175"/>
      <c r="BK31" s="175"/>
      <c r="BL31" s="176"/>
      <c r="BM31" s="457"/>
      <c r="BN31" s="458"/>
      <c r="BO31" s="458"/>
      <c r="BP31" s="458"/>
      <c r="BQ31" s="458"/>
      <c r="BR31" s="459"/>
      <c r="BS31" s="463"/>
      <c r="BT31" s="464"/>
      <c r="BU31" s="464"/>
      <c r="BV31" s="464"/>
      <c r="BW31" s="464"/>
      <c r="BX31" s="465"/>
      <c r="BY31" s="457"/>
      <c r="BZ31" s="458"/>
      <c r="CA31" s="458"/>
      <c r="CB31" s="458"/>
      <c r="CC31" s="458"/>
      <c r="CD31" s="459"/>
      <c r="CE31" s="449"/>
      <c r="CF31" s="449"/>
      <c r="CG31" s="2"/>
      <c r="CH31" s="2"/>
      <c r="CI31" s="2"/>
      <c r="CJ31" s="2"/>
      <c r="CK31" s="2"/>
      <c r="CL31" s="2"/>
      <c r="CM31" s="2"/>
      <c r="CN31" s="2"/>
      <c r="CO31" s="2"/>
      <c r="CP31" s="2"/>
      <c r="DP31" s="33"/>
      <c r="DQ31" s="34"/>
      <c r="DR31" s="34"/>
      <c r="DS31" s="34"/>
      <c r="DT31" s="34"/>
      <c r="DU31" s="34"/>
      <c r="DV31" s="34"/>
      <c r="DW31" s="35"/>
      <c r="DX31" s="25"/>
      <c r="DY31" s="25"/>
      <c r="DZ31" s="25"/>
      <c r="EA31" s="25"/>
      <c r="EB31" s="25"/>
      <c r="EC31" s="25"/>
      <c r="ED31" s="25"/>
      <c r="EE31" s="25"/>
      <c r="EF31" s="25"/>
      <c r="EG31" s="24"/>
      <c r="EH31" s="23"/>
      <c r="EI31" s="25"/>
      <c r="EJ31" s="25"/>
      <c r="EK31" s="25"/>
      <c r="EL31" s="25"/>
      <c r="EM31" s="25"/>
      <c r="EN31" s="25"/>
      <c r="EO31" s="25"/>
      <c r="EP31" s="25"/>
      <c r="EQ31" s="24"/>
      <c r="ER31" s="319"/>
      <c r="ES31" s="320"/>
      <c r="ET31" s="320"/>
      <c r="EU31" s="320"/>
      <c r="EV31" s="320"/>
      <c r="EW31" s="320"/>
      <c r="EX31" s="320"/>
      <c r="EY31" s="320"/>
      <c r="EZ31" s="320"/>
      <c r="FA31" s="321"/>
      <c r="FB31" s="14"/>
      <c r="FC31" s="16"/>
      <c r="FD31" s="16"/>
      <c r="FE31" s="16"/>
      <c r="FF31" s="16"/>
      <c r="FG31" s="16"/>
      <c r="FH31" s="16"/>
      <c r="FI31" s="16"/>
      <c r="FJ31" s="16"/>
      <c r="FK31" s="15"/>
      <c r="FL31" s="14"/>
      <c r="FM31" s="16"/>
      <c r="FN31" s="16"/>
      <c r="FO31" s="16"/>
      <c r="FP31" s="16"/>
      <c r="FQ31" s="16"/>
      <c r="FR31" s="16"/>
      <c r="FS31" s="16"/>
      <c r="FT31" s="16"/>
      <c r="FU31" s="15"/>
      <c r="FV31" s="286"/>
      <c r="FW31" s="287"/>
      <c r="FX31" s="287"/>
      <c r="FY31" s="287"/>
      <c r="FZ31" s="287"/>
      <c r="GA31" s="288"/>
      <c r="GB31" s="286"/>
      <c r="GC31" s="287"/>
      <c r="GD31" s="287"/>
      <c r="GE31" s="287"/>
      <c r="GF31" s="287"/>
      <c r="GG31" s="288"/>
      <c r="GH31" s="292"/>
      <c r="GI31" s="293"/>
      <c r="GJ31" s="293"/>
      <c r="GK31" s="293"/>
      <c r="GL31" s="293"/>
      <c r="GM31" s="294"/>
      <c r="GN31" s="257"/>
      <c r="GO31" s="257"/>
      <c r="GQ31" s="2"/>
      <c r="GR31" s="2"/>
      <c r="GS31" s="2"/>
    </row>
    <row r="32" spans="2:206" ht="6.75" customHeight="1">
      <c r="B32" s="407">
        <v>16</v>
      </c>
      <c r="C32" s="408"/>
      <c r="D32" s="148"/>
      <c r="E32" s="148"/>
      <c r="F32" s="148"/>
      <c r="G32" s="148"/>
      <c r="H32" s="148"/>
      <c r="I32" s="149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3"/>
      <c r="U32" s="169"/>
      <c r="V32" s="170"/>
      <c r="W32" s="170"/>
      <c r="X32" s="170"/>
      <c r="Y32" s="170"/>
      <c r="Z32" s="170"/>
      <c r="AA32" s="170"/>
      <c r="AB32" s="170"/>
      <c r="AC32" s="170"/>
      <c r="AD32" s="170"/>
      <c r="AE32" s="177"/>
      <c r="AF32" s="162"/>
      <c r="AG32" s="168"/>
      <c r="AH32" s="168"/>
      <c r="AI32" s="168"/>
      <c r="AJ32" s="168"/>
      <c r="AK32" s="168"/>
      <c r="AL32" s="168"/>
      <c r="AM32" s="168"/>
      <c r="AN32" s="168"/>
      <c r="AO32" s="168"/>
      <c r="AP32" s="163"/>
      <c r="AQ32" s="411"/>
      <c r="AR32" s="412"/>
      <c r="AS32" s="412"/>
      <c r="AT32" s="412"/>
      <c r="AU32" s="412"/>
      <c r="AV32" s="412"/>
      <c r="AW32" s="412"/>
      <c r="AX32" s="412"/>
      <c r="AY32" s="412"/>
      <c r="AZ32" s="412"/>
      <c r="BA32" s="413"/>
      <c r="BB32" s="150"/>
      <c r="BC32" s="161"/>
      <c r="BD32" s="161"/>
      <c r="BE32" s="161"/>
      <c r="BF32" s="161"/>
      <c r="BG32" s="161"/>
      <c r="BH32" s="161"/>
      <c r="BI32" s="161"/>
      <c r="BJ32" s="161"/>
      <c r="BK32" s="420" t="s">
        <v>163</v>
      </c>
      <c r="BL32" s="421"/>
      <c r="BM32" s="428"/>
      <c r="BN32" s="429"/>
      <c r="BO32" s="429"/>
      <c r="BP32" s="429"/>
      <c r="BQ32" s="429"/>
      <c r="BR32" s="430"/>
      <c r="BS32" s="428"/>
      <c r="BT32" s="429"/>
      <c r="BU32" s="429"/>
      <c r="BV32" s="429"/>
      <c r="BW32" s="429"/>
      <c r="BX32" s="430"/>
      <c r="BY32" s="428"/>
      <c r="BZ32" s="429"/>
      <c r="CA32" s="429"/>
      <c r="CB32" s="429"/>
      <c r="CC32" s="429"/>
      <c r="CD32" s="430"/>
      <c r="CE32" s="449">
        <f>GN32</f>
        <v>4</v>
      </c>
      <c r="CF32" s="449"/>
      <c r="CG32" s="2"/>
      <c r="CH32" s="2"/>
      <c r="CI32" s="2"/>
      <c r="CJ32" s="2"/>
      <c r="CK32" s="2"/>
      <c r="CL32" s="2"/>
      <c r="CM32" s="2"/>
      <c r="CN32" s="2"/>
      <c r="CO32" s="2"/>
      <c r="CP32" s="2"/>
      <c r="DP32" s="267">
        <v>4</v>
      </c>
      <c r="DQ32" s="268"/>
      <c r="DR32" s="28"/>
      <c r="DS32" s="28"/>
      <c r="DT32" s="28"/>
      <c r="DU32" s="28"/>
      <c r="DV32" s="28"/>
      <c r="DW32" s="29"/>
      <c r="DX32" s="26"/>
      <c r="DY32" s="26"/>
      <c r="DZ32" s="26"/>
      <c r="EA32" s="26"/>
      <c r="EB32" s="26"/>
      <c r="EC32" s="26"/>
      <c r="ED32" s="26"/>
      <c r="EE32" s="26"/>
      <c r="EF32" s="26"/>
      <c r="EG32" s="21"/>
      <c r="EH32" s="20"/>
      <c r="EI32" s="26"/>
      <c r="EJ32" s="26"/>
      <c r="EK32" s="26"/>
      <c r="EL32" s="26"/>
      <c r="EM32" s="26"/>
      <c r="EN32" s="26"/>
      <c r="EO32" s="26"/>
      <c r="EP32" s="26"/>
      <c r="EQ32" s="21"/>
      <c r="ER32" s="20"/>
      <c r="ES32" s="26"/>
      <c r="ET32" s="26"/>
      <c r="EU32" s="26"/>
      <c r="EV32" s="26"/>
      <c r="EW32" s="26"/>
      <c r="EX32" s="26"/>
      <c r="EY32" s="26"/>
      <c r="EZ32" s="26"/>
      <c r="FA32" s="21"/>
      <c r="FB32" s="322"/>
      <c r="FC32" s="323"/>
      <c r="FD32" s="323"/>
      <c r="FE32" s="323"/>
      <c r="FF32" s="323"/>
      <c r="FG32" s="323"/>
      <c r="FH32" s="323"/>
      <c r="FI32" s="323"/>
      <c r="FJ32" s="323"/>
      <c r="FK32" s="324"/>
      <c r="FL32" s="11"/>
      <c r="FM32" s="17"/>
      <c r="FN32" s="17"/>
      <c r="FO32" s="17"/>
      <c r="FP32" s="17"/>
      <c r="FQ32" s="17"/>
      <c r="FR32" s="17"/>
      <c r="FS32" s="17"/>
      <c r="FT32" s="17"/>
      <c r="FU32" s="12"/>
      <c r="FV32" s="45">
        <f>COUNTIF(DX34,"=2")</f>
        <v>0</v>
      </c>
      <c r="FW32" s="46">
        <f>COUNTIF(EH34,"=2")</f>
        <v>0</v>
      </c>
      <c r="FX32" s="46">
        <f>COUNTIF(ER34,"=2")</f>
        <v>0</v>
      </c>
      <c r="FY32" s="8">
        <f>COUNTIF(FL34,"=2")</f>
        <v>0</v>
      </c>
      <c r="FZ32" s="8"/>
      <c r="GA32" s="6"/>
      <c r="GB32" s="3"/>
      <c r="GC32" s="8"/>
      <c r="GD32" s="8"/>
      <c r="GE32" s="8"/>
      <c r="GF32" s="8"/>
      <c r="GG32" s="6"/>
      <c r="GH32" s="47">
        <f>SUM(M33:N38)</f>
        <v>0</v>
      </c>
      <c r="GI32" s="47">
        <f>SUM(X33:Y38)</f>
        <v>0</v>
      </c>
      <c r="GJ32" s="47">
        <f>SUM(AI33:AJ38)</f>
        <v>26</v>
      </c>
      <c r="GK32" s="2">
        <f>SUM(BE33:BF38)</f>
        <v>41</v>
      </c>
      <c r="GL32" s="2"/>
      <c r="GM32" s="2"/>
      <c r="GN32" s="257">
        <f>GU29</f>
        <v>4</v>
      </c>
      <c r="GO32" s="257"/>
      <c r="GQ32" s="2"/>
      <c r="GR32" s="2"/>
      <c r="GS32" s="2"/>
    </row>
    <row r="33" spans="2:201" ht="6.75" customHeight="1">
      <c r="B33" s="409"/>
      <c r="C33" s="410"/>
      <c r="D33" s="148"/>
      <c r="E33" s="148"/>
      <c r="F33" s="148"/>
      <c r="G33" s="148"/>
      <c r="H33" s="148"/>
      <c r="I33" s="149"/>
      <c r="J33" s="172"/>
      <c r="K33" s="172"/>
      <c r="L33" s="172"/>
      <c r="M33" s="435"/>
      <c r="N33" s="435"/>
      <c r="O33" s="251"/>
      <c r="P33" s="435"/>
      <c r="Q33" s="435"/>
      <c r="R33" s="172"/>
      <c r="S33" s="172"/>
      <c r="T33" s="173"/>
      <c r="U33" s="171"/>
      <c r="V33" s="172"/>
      <c r="W33" s="172"/>
      <c r="X33" s="435"/>
      <c r="Y33" s="435"/>
      <c r="Z33" s="251"/>
      <c r="AA33" s="435"/>
      <c r="AB33" s="435"/>
      <c r="AC33" s="172"/>
      <c r="AD33" s="172"/>
      <c r="AE33" s="173"/>
      <c r="AF33" s="164"/>
      <c r="AG33" s="159"/>
      <c r="AH33" s="162"/>
      <c r="AI33" s="435">
        <f>AW25</f>
        <v>12</v>
      </c>
      <c r="AJ33" s="435"/>
      <c r="AK33" s="251" t="s">
        <v>25</v>
      </c>
      <c r="AL33" s="435">
        <f>AT25</f>
        <v>15</v>
      </c>
      <c r="AM33" s="435"/>
      <c r="AN33" s="163"/>
      <c r="AO33" s="159"/>
      <c r="AP33" s="160"/>
      <c r="AQ33" s="414"/>
      <c r="AR33" s="415"/>
      <c r="AS33" s="415"/>
      <c r="AT33" s="415"/>
      <c r="AU33" s="415"/>
      <c r="AV33" s="415"/>
      <c r="AW33" s="415"/>
      <c r="AX33" s="415"/>
      <c r="AY33" s="415"/>
      <c r="AZ33" s="415"/>
      <c r="BA33" s="416"/>
      <c r="BB33" s="147"/>
      <c r="BC33" s="145"/>
      <c r="BD33" s="150"/>
      <c r="BE33" s="434">
        <v>15</v>
      </c>
      <c r="BF33" s="434"/>
      <c r="BG33" s="251" t="s">
        <v>25</v>
      </c>
      <c r="BH33" s="434">
        <v>12</v>
      </c>
      <c r="BI33" s="434"/>
      <c r="BJ33" s="151"/>
      <c r="BK33" s="422"/>
      <c r="BL33" s="423"/>
      <c r="BM33" s="431"/>
      <c r="BN33" s="432"/>
      <c r="BO33" s="432"/>
      <c r="BP33" s="432"/>
      <c r="BQ33" s="432"/>
      <c r="BR33" s="433"/>
      <c r="BS33" s="431"/>
      <c r="BT33" s="432"/>
      <c r="BU33" s="432"/>
      <c r="BV33" s="432"/>
      <c r="BW33" s="432"/>
      <c r="BX33" s="433"/>
      <c r="BY33" s="431"/>
      <c r="BZ33" s="448"/>
      <c r="CA33" s="448"/>
      <c r="CB33" s="448"/>
      <c r="CC33" s="448"/>
      <c r="CD33" s="433"/>
      <c r="CE33" s="449"/>
      <c r="CF33" s="449"/>
      <c r="CG33" s="2"/>
      <c r="CH33" s="2"/>
      <c r="CI33" s="2"/>
      <c r="CJ33" s="2"/>
      <c r="CK33" s="2"/>
      <c r="CL33" s="2"/>
      <c r="CM33" s="2"/>
      <c r="CN33" s="2"/>
      <c r="CO33" s="2"/>
      <c r="CP33" s="2"/>
      <c r="DP33" s="269"/>
      <c r="DQ33" s="270"/>
      <c r="DR33" s="31"/>
      <c r="DS33" s="31"/>
      <c r="DT33" s="31"/>
      <c r="DU33" s="31"/>
      <c r="DV33" s="31"/>
      <c r="DW33" s="32"/>
      <c r="DX33" s="18"/>
      <c r="DY33" s="18"/>
      <c r="DZ33" s="20"/>
      <c r="EA33" s="258" t="b">
        <f>IF(M33&gt;P33,"1",IF(M33&lt;P33,"0"))</f>
        <v>0</v>
      </c>
      <c r="EB33" s="258"/>
      <c r="EC33" s="258" t="b">
        <f>IF(M33&lt;P33,"1",IF(M33&gt;P33,"0"))</f>
        <v>0</v>
      </c>
      <c r="ED33" s="258"/>
      <c r="EE33" s="21"/>
      <c r="EF33" s="18"/>
      <c r="EG33" s="19"/>
      <c r="EH33" s="22"/>
      <c r="EI33" s="18"/>
      <c r="EJ33" s="20"/>
      <c r="EK33" s="258" t="b">
        <f>IF(X33&gt;AA33,"1",IF(X33&lt;AA33,"0"))</f>
        <v>0</v>
      </c>
      <c r="EL33" s="258"/>
      <c r="EM33" s="258" t="b">
        <f>IF(X33&lt;AA33,"1",IF(X33&gt;AA33,"0"))</f>
        <v>0</v>
      </c>
      <c r="EN33" s="258"/>
      <c r="EO33" s="21"/>
      <c r="EP33" s="18"/>
      <c r="EQ33" s="19"/>
      <c r="ER33" s="22"/>
      <c r="ES33" s="18"/>
      <c r="ET33" s="20"/>
      <c r="EU33" s="258" t="str">
        <f>IF(AI33&gt;AL33,"1",IF(AI33&lt;AL33,"0"))</f>
        <v>0</v>
      </c>
      <c r="EV33" s="258"/>
      <c r="EW33" s="258" t="str">
        <f>IF(AI33&lt;AL33,"1",IF(AI33&gt;AL33,"0"))</f>
        <v>1</v>
      </c>
      <c r="EX33" s="258"/>
      <c r="EY33" s="21"/>
      <c r="EZ33" s="18"/>
      <c r="FA33" s="19"/>
      <c r="FB33" s="325"/>
      <c r="FC33" s="326"/>
      <c r="FD33" s="326"/>
      <c r="FE33" s="326"/>
      <c r="FF33" s="326"/>
      <c r="FG33" s="326"/>
      <c r="FH33" s="326"/>
      <c r="FI33" s="326"/>
      <c r="FJ33" s="326"/>
      <c r="FK33" s="327"/>
      <c r="FL33" s="13"/>
      <c r="FM33" s="9"/>
      <c r="FN33" s="11"/>
      <c r="FO33" s="258" t="str">
        <f>IF(BE33&gt;BH33,"1",IF(BE33&lt;BH33,"0"))</f>
        <v>1</v>
      </c>
      <c r="FP33" s="258"/>
      <c r="FQ33" s="258" t="str">
        <f>IF(BE33&lt;BH33,"1",IF(BE33&gt;BH33,"0"))</f>
        <v>0</v>
      </c>
      <c r="FR33" s="258"/>
      <c r="FS33" s="12"/>
      <c r="FT33" s="9"/>
      <c r="FU33" s="10"/>
      <c r="FV33" s="4"/>
      <c r="FW33" s="5"/>
      <c r="FX33" s="5">
        <f>COUNTIF(EF34,"=2")</f>
        <v>0</v>
      </c>
      <c r="FY33" s="50">
        <f>COUNTIF(EP34,"=2")</f>
        <v>0</v>
      </c>
      <c r="FZ33" s="50">
        <f>COUNTIF(EZ34,"=2")</f>
        <v>1</v>
      </c>
      <c r="GA33" s="51">
        <f>COUNTIF(FT34,"=2")</f>
        <v>1</v>
      </c>
      <c r="GB33" s="4"/>
      <c r="GC33" s="5"/>
      <c r="GD33" s="5"/>
      <c r="GE33" s="5"/>
      <c r="GF33" s="5"/>
      <c r="GG33" s="7"/>
      <c r="GH33" s="2"/>
      <c r="GI33" s="2"/>
      <c r="GJ33" s="2">
        <f>SUM(P33:Q38)</f>
        <v>0</v>
      </c>
      <c r="GK33" s="47">
        <f>SUM(AA33:AB38)</f>
        <v>0</v>
      </c>
      <c r="GL33" s="47">
        <f>SUM(AL33:AM38)</f>
        <v>31</v>
      </c>
      <c r="GM33" s="47">
        <f>SUM(BH33:BI38)</f>
        <v>43</v>
      </c>
      <c r="GN33" s="257"/>
      <c r="GO33" s="257"/>
      <c r="GQ33" s="2"/>
      <c r="GR33" s="2"/>
      <c r="GS33" s="2"/>
    </row>
    <row r="34" spans="2:201" ht="6.75" customHeight="1">
      <c r="B34" s="409" t="s">
        <v>108</v>
      </c>
      <c r="C34" s="410"/>
      <c r="D34" s="410"/>
      <c r="E34" s="410"/>
      <c r="F34" s="410"/>
      <c r="G34" s="410"/>
      <c r="H34" s="410"/>
      <c r="I34" s="470"/>
      <c r="J34" s="435"/>
      <c r="K34" s="435"/>
      <c r="L34" s="172"/>
      <c r="M34" s="435"/>
      <c r="N34" s="435"/>
      <c r="O34" s="447"/>
      <c r="P34" s="435"/>
      <c r="Q34" s="435"/>
      <c r="R34" s="172"/>
      <c r="S34" s="435"/>
      <c r="T34" s="436"/>
      <c r="U34" s="437"/>
      <c r="V34" s="435"/>
      <c r="W34" s="172"/>
      <c r="X34" s="435"/>
      <c r="Y34" s="435"/>
      <c r="Z34" s="447"/>
      <c r="AA34" s="435"/>
      <c r="AB34" s="435"/>
      <c r="AC34" s="172"/>
      <c r="AD34" s="435"/>
      <c r="AE34" s="436"/>
      <c r="AF34" s="437">
        <f>ER34</f>
        <v>0</v>
      </c>
      <c r="AG34" s="436"/>
      <c r="AH34" s="164"/>
      <c r="AI34" s="435"/>
      <c r="AJ34" s="435"/>
      <c r="AK34" s="265"/>
      <c r="AL34" s="435"/>
      <c r="AM34" s="435"/>
      <c r="AN34" s="160"/>
      <c r="AO34" s="437">
        <f>EZ34</f>
        <v>2</v>
      </c>
      <c r="AP34" s="436"/>
      <c r="AQ34" s="414"/>
      <c r="AR34" s="415"/>
      <c r="AS34" s="415"/>
      <c r="AT34" s="415"/>
      <c r="AU34" s="415"/>
      <c r="AV34" s="415"/>
      <c r="AW34" s="415"/>
      <c r="AX34" s="415"/>
      <c r="AY34" s="415"/>
      <c r="AZ34" s="415"/>
      <c r="BA34" s="416"/>
      <c r="BB34" s="437">
        <f>FL34</f>
        <v>1</v>
      </c>
      <c r="BC34" s="436"/>
      <c r="BD34" s="147"/>
      <c r="BE34" s="434"/>
      <c r="BF34" s="434"/>
      <c r="BG34" s="265"/>
      <c r="BH34" s="434"/>
      <c r="BI34" s="434"/>
      <c r="BJ34" s="146"/>
      <c r="BK34" s="437">
        <f>FT34</f>
        <v>2</v>
      </c>
      <c r="BL34" s="436"/>
      <c r="BM34" s="297">
        <f>FV34</f>
        <v>0</v>
      </c>
      <c r="BN34" s="438"/>
      <c r="BO34" s="450"/>
      <c r="BP34" s="450"/>
      <c r="BQ34" s="438">
        <f>FZ34</f>
        <v>2</v>
      </c>
      <c r="BR34" s="256"/>
      <c r="BS34" s="297">
        <f>GB34</f>
        <v>1</v>
      </c>
      <c r="BT34" s="438"/>
      <c r="BU34" s="450"/>
      <c r="BV34" s="450"/>
      <c r="BW34" s="438">
        <f>GF34</f>
        <v>4</v>
      </c>
      <c r="BX34" s="256"/>
      <c r="BY34" s="297">
        <f>GH34</f>
        <v>67</v>
      </c>
      <c r="BZ34" s="255"/>
      <c r="CA34" s="450"/>
      <c r="CB34" s="450"/>
      <c r="CC34" s="255">
        <f>GL34</f>
        <v>74</v>
      </c>
      <c r="CD34" s="256"/>
      <c r="CE34" s="449"/>
      <c r="CF34" s="449"/>
      <c r="CG34" s="2"/>
      <c r="CH34" s="2"/>
      <c r="CI34" s="2"/>
      <c r="CJ34" s="2"/>
      <c r="CK34" s="2"/>
      <c r="CL34" s="2"/>
      <c r="CM34" s="2"/>
      <c r="CN34" s="2"/>
      <c r="CO34" s="2"/>
      <c r="CP34" s="2"/>
      <c r="DP34" s="301" t="str">
        <f>B34</f>
        <v>ＮＢＦ</v>
      </c>
      <c r="DQ34" s="302"/>
      <c r="DR34" s="302"/>
      <c r="DS34" s="302"/>
      <c r="DT34" s="302"/>
      <c r="DU34" s="302"/>
      <c r="DV34" s="302"/>
      <c r="DW34" s="303"/>
      <c r="DX34" s="258">
        <f>EA33+EA35+EA37</f>
        <v>0</v>
      </c>
      <c r="DY34" s="253"/>
      <c r="DZ34" s="22"/>
      <c r="EA34" s="258"/>
      <c r="EB34" s="258"/>
      <c r="EC34" s="258"/>
      <c r="ED34" s="258"/>
      <c r="EE34" s="19"/>
      <c r="EF34" s="252">
        <f>EC33+EC35+EC37</f>
        <v>0</v>
      </c>
      <c r="EG34" s="253"/>
      <c r="EH34" s="252">
        <f>EK33+EK35+EK37</f>
        <v>0</v>
      </c>
      <c r="EI34" s="253"/>
      <c r="EJ34" s="22"/>
      <c r="EK34" s="258"/>
      <c r="EL34" s="258"/>
      <c r="EM34" s="258"/>
      <c r="EN34" s="258"/>
      <c r="EO34" s="19"/>
      <c r="EP34" s="252">
        <f>EM33+EM35+EM37</f>
        <v>0</v>
      </c>
      <c r="EQ34" s="253"/>
      <c r="ER34" s="252">
        <f>EU33+EU35+EU37</f>
        <v>0</v>
      </c>
      <c r="ES34" s="253"/>
      <c r="ET34" s="22"/>
      <c r="EU34" s="258"/>
      <c r="EV34" s="258"/>
      <c r="EW34" s="258"/>
      <c r="EX34" s="258"/>
      <c r="EY34" s="19"/>
      <c r="EZ34" s="252">
        <f>EW33+EW35+EW37</f>
        <v>2</v>
      </c>
      <c r="FA34" s="253"/>
      <c r="FB34" s="325"/>
      <c r="FC34" s="326"/>
      <c r="FD34" s="326"/>
      <c r="FE34" s="326"/>
      <c r="FF34" s="326"/>
      <c r="FG34" s="326"/>
      <c r="FH34" s="326"/>
      <c r="FI34" s="326"/>
      <c r="FJ34" s="326"/>
      <c r="FK34" s="327"/>
      <c r="FL34" s="252">
        <f>FO33+FO35+FO37</f>
        <v>1</v>
      </c>
      <c r="FM34" s="253"/>
      <c r="FN34" s="13"/>
      <c r="FO34" s="258"/>
      <c r="FP34" s="258"/>
      <c r="FQ34" s="258"/>
      <c r="FR34" s="258"/>
      <c r="FS34" s="10"/>
      <c r="FT34" s="252">
        <f>FQ33+FQ35+FQ37</f>
        <v>2</v>
      </c>
      <c r="FU34" s="253"/>
      <c r="FV34" s="298">
        <f>SUM(FV32:FY32)</f>
        <v>0</v>
      </c>
      <c r="FW34" s="295"/>
      <c r="FX34" s="283"/>
      <c r="FY34" s="283"/>
      <c r="FZ34" s="295">
        <f>SUM(FX33:GA33)</f>
        <v>2</v>
      </c>
      <c r="GA34" s="296"/>
      <c r="GB34" s="298">
        <f>SUM(DX34,EH34,ER34,FL34)</f>
        <v>1</v>
      </c>
      <c r="GC34" s="295"/>
      <c r="GD34" s="283"/>
      <c r="GE34" s="283"/>
      <c r="GF34" s="295">
        <f>SUM(EF34,EP34,EZ34,FT34)</f>
        <v>4</v>
      </c>
      <c r="GG34" s="296"/>
      <c r="GH34" s="297">
        <f>SUM(GH32:GK32)</f>
        <v>67</v>
      </c>
      <c r="GI34" s="255"/>
      <c r="GJ34" s="283"/>
      <c r="GK34" s="283"/>
      <c r="GL34" s="255">
        <f>SUM(GJ33:GM33)</f>
        <v>74</v>
      </c>
      <c r="GM34" s="256"/>
      <c r="GN34" s="257"/>
      <c r="GO34" s="257"/>
      <c r="GQ34" s="2"/>
      <c r="GR34" s="2"/>
      <c r="GS34" s="2"/>
    </row>
    <row r="35" spans="2:201" ht="6.75" customHeight="1">
      <c r="B35" s="409"/>
      <c r="C35" s="410"/>
      <c r="D35" s="410"/>
      <c r="E35" s="410"/>
      <c r="F35" s="410"/>
      <c r="G35" s="410"/>
      <c r="H35" s="410"/>
      <c r="I35" s="470"/>
      <c r="J35" s="435"/>
      <c r="K35" s="435"/>
      <c r="L35" s="172"/>
      <c r="M35" s="435"/>
      <c r="N35" s="435"/>
      <c r="O35" s="251"/>
      <c r="P35" s="435"/>
      <c r="Q35" s="435"/>
      <c r="R35" s="172"/>
      <c r="S35" s="435"/>
      <c r="T35" s="436"/>
      <c r="U35" s="437"/>
      <c r="V35" s="435"/>
      <c r="W35" s="172"/>
      <c r="X35" s="435"/>
      <c r="Y35" s="435"/>
      <c r="Z35" s="251"/>
      <c r="AA35" s="435"/>
      <c r="AB35" s="435"/>
      <c r="AC35" s="172"/>
      <c r="AD35" s="435"/>
      <c r="AE35" s="436"/>
      <c r="AF35" s="437"/>
      <c r="AG35" s="436"/>
      <c r="AH35" s="164"/>
      <c r="AI35" s="435">
        <f>AW27</f>
        <v>14</v>
      </c>
      <c r="AJ35" s="435"/>
      <c r="AK35" s="251" t="s">
        <v>25</v>
      </c>
      <c r="AL35" s="435">
        <f>AT27</f>
        <v>16</v>
      </c>
      <c r="AM35" s="435"/>
      <c r="AN35" s="160"/>
      <c r="AO35" s="437"/>
      <c r="AP35" s="436"/>
      <c r="AQ35" s="414"/>
      <c r="AR35" s="415"/>
      <c r="AS35" s="415"/>
      <c r="AT35" s="415"/>
      <c r="AU35" s="415"/>
      <c r="AV35" s="415"/>
      <c r="AW35" s="415"/>
      <c r="AX35" s="415"/>
      <c r="AY35" s="415"/>
      <c r="AZ35" s="415"/>
      <c r="BA35" s="416"/>
      <c r="BB35" s="437"/>
      <c r="BC35" s="436"/>
      <c r="BD35" s="147"/>
      <c r="BE35" s="434">
        <v>12</v>
      </c>
      <c r="BF35" s="434"/>
      <c r="BG35" s="251" t="s">
        <v>25</v>
      </c>
      <c r="BH35" s="434">
        <v>15</v>
      </c>
      <c r="BI35" s="434"/>
      <c r="BJ35" s="146"/>
      <c r="BK35" s="437"/>
      <c r="BL35" s="436"/>
      <c r="BM35" s="297"/>
      <c r="BN35" s="438"/>
      <c r="BO35" s="450"/>
      <c r="BP35" s="450"/>
      <c r="BQ35" s="438"/>
      <c r="BR35" s="256"/>
      <c r="BS35" s="297"/>
      <c r="BT35" s="438"/>
      <c r="BU35" s="450"/>
      <c r="BV35" s="450"/>
      <c r="BW35" s="438"/>
      <c r="BX35" s="256"/>
      <c r="BY35" s="297"/>
      <c r="BZ35" s="255"/>
      <c r="CA35" s="450"/>
      <c r="CB35" s="450"/>
      <c r="CC35" s="255"/>
      <c r="CD35" s="256"/>
      <c r="CE35" s="449"/>
      <c r="CF35" s="449"/>
      <c r="CG35" s="2"/>
      <c r="CH35" s="2"/>
      <c r="CI35" s="2"/>
      <c r="CJ35" s="2"/>
      <c r="CK35" s="2"/>
      <c r="CL35" s="2"/>
      <c r="CM35" s="2"/>
      <c r="CN35" s="2"/>
      <c r="CO35" s="2"/>
      <c r="CP35" s="2"/>
      <c r="DP35" s="301"/>
      <c r="DQ35" s="302"/>
      <c r="DR35" s="302"/>
      <c r="DS35" s="302"/>
      <c r="DT35" s="302"/>
      <c r="DU35" s="302"/>
      <c r="DV35" s="302"/>
      <c r="DW35" s="303"/>
      <c r="DX35" s="258"/>
      <c r="DY35" s="253"/>
      <c r="DZ35" s="22"/>
      <c r="EA35" s="258" t="b">
        <f>IF(M35&gt;P35,"1",IF(M35&lt;P35,"0"))</f>
        <v>0</v>
      </c>
      <c r="EB35" s="258"/>
      <c r="EC35" s="258" t="b">
        <f>IF(M35&lt;P35,"1",IF(M35&gt;P35,"0"))</f>
        <v>0</v>
      </c>
      <c r="ED35" s="258"/>
      <c r="EE35" s="19"/>
      <c r="EF35" s="252"/>
      <c r="EG35" s="253"/>
      <c r="EH35" s="252"/>
      <c r="EI35" s="253"/>
      <c r="EJ35" s="22"/>
      <c r="EK35" s="258" t="b">
        <f>IF(X35&gt;AA35,"1",IF(X35&lt;AA35,"0"))</f>
        <v>0</v>
      </c>
      <c r="EL35" s="258"/>
      <c r="EM35" s="258" t="b">
        <f>IF(X35&lt;AA35,"1",IF(X35&gt;AA35,"0"))</f>
        <v>0</v>
      </c>
      <c r="EN35" s="258"/>
      <c r="EO35" s="19"/>
      <c r="EP35" s="252"/>
      <c r="EQ35" s="253"/>
      <c r="ER35" s="252"/>
      <c r="ES35" s="253"/>
      <c r="ET35" s="22"/>
      <c r="EU35" s="258" t="str">
        <f>IF(AI35&gt;AL35,"1",IF(AI35&lt;AL35,"0"))</f>
        <v>0</v>
      </c>
      <c r="EV35" s="258"/>
      <c r="EW35" s="258" t="str">
        <f>IF(AI35&lt;AL35,"1",IF(AI35&gt;AL35,"0"))</f>
        <v>1</v>
      </c>
      <c r="EX35" s="258"/>
      <c r="EY35" s="19"/>
      <c r="EZ35" s="252"/>
      <c r="FA35" s="253"/>
      <c r="FB35" s="325"/>
      <c r="FC35" s="326"/>
      <c r="FD35" s="326"/>
      <c r="FE35" s="326"/>
      <c r="FF35" s="326"/>
      <c r="FG35" s="326"/>
      <c r="FH35" s="326"/>
      <c r="FI35" s="326"/>
      <c r="FJ35" s="326"/>
      <c r="FK35" s="327"/>
      <c r="FL35" s="252"/>
      <c r="FM35" s="253"/>
      <c r="FN35" s="13"/>
      <c r="FO35" s="258" t="str">
        <f>IF(BE35&gt;BH35,"1",IF(BE35&lt;BH35,"0"))</f>
        <v>0</v>
      </c>
      <c r="FP35" s="258"/>
      <c r="FQ35" s="258" t="str">
        <f>IF(BE35&lt;BH35,"1",IF(BE35&gt;BH35,"0"))</f>
        <v>1</v>
      </c>
      <c r="FR35" s="258"/>
      <c r="FS35" s="10"/>
      <c r="FT35" s="252"/>
      <c r="FU35" s="253"/>
      <c r="FV35" s="298"/>
      <c r="FW35" s="295"/>
      <c r="FX35" s="283"/>
      <c r="FY35" s="283"/>
      <c r="FZ35" s="295"/>
      <c r="GA35" s="296"/>
      <c r="GB35" s="298"/>
      <c r="GC35" s="295"/>
      <c r="GD35" s="283"/>
      <c r="GE35" s="283"/>
      <c r="GF35" s="295"/>
      <c r="GG35" s="296"/>
      <c r="GH35" s="297"/>
      <c r="GI35" s="255"/>
      <c r="GJ35" s="283"/>
      <c r="GK35" s="283"/>
      <c r="GL35" s="255"/>
      <c r="GM35" s="256"/>
      <c r="GN35" s="257"/>
      <c r="GO35" s="257"/>
      <c r="GQ35" s="2"/>
      <c r="GR35" s="2"/>
      <c r="GS35" s="2"/>
    </row>
    <row r="36" spans="2:201" ht="6.75" customHeight="1">
      <c r="B36" s="409"/>
      <c r="C36" s="410"/>
      <c r="D36" s="410"/>
      <c r="E36" s="410"/>
      <c r="F36" s="410"/>
      <c r="G36" s="410"/>
      <c r="H36" s="410"/>
      <c r="I36" s="470"/>
      <c r="J36" s="435"/>
      <c r="K36" s="435"/>
      <c r="L36" s="172"/>
      <c r="M36" s="435"/>
      <c r="N36" s="435"/>
      <c r="O36" s="447"/>
      <c r="P36" s="435"/>
      <c r="Q36" s="435"/>
      <c r="R36" s="172"/>
      <c r="S36" s="435"/>
      <c r="T36" s="436"/>
      <c r="U36" s="437"/>
      <c r="V36" s="435"/>
      <c r="W36" s="172"/>
      <c r="X36" s="435"/>
      <c r="Y36" s="435"/>
      <c r="Z36" s="447"/>
      <c r="AA36" s="435"/>
      <c r="AB36" s="435"/>
      <c r="AC36" s="172"/>
      <c r="AD36" s="435"/>
      <c r="AE36" s="436"/>
      <c r="AF36" s="437"/>
      <c r="AG36" s="436"/>
      <c r="AH36" s="164"/>
      <c r="AI36" s="435"/>
      <c r="AJ36" s="435"/>
      <c r="AK36" s="265"/>
      <c r="AL36" s="435"/>
      <c r="AM36" s="435"/>
      <c r="AN36" s="160"/>
      <c r="AO36" s="437"/>
      <c r="AP36" s="436"/>
      <c r="AQ36" s="414"/>
      <c r="AR36" s="415"/>
      <c r="AS36" s="415"/>
      <c r="AT36" s="415"/>
      <c r="AU36" s="415"/>
      <c r="AV36" s="415"/>
      <c r="AW36" s="415"/>
      <c r="AX36" s="415"/>
      <c r="AY36" s="415"/>
      <c r="AZ36" s="415"/>
      <c r="BA36" s="416"/>
      <c r="BB36" s="437"/>
      <c r="BC36" s="436"/>
      <c r="BD36" s="147"/>
      <c r="BE36" s="434"/>
      <c r="BF36" s="434"/>
      <c r="BG36" s="265"/>
      <c r="BH36" s="434"/>
      <c r="BI36" s="434"/>
      <c r="BJ36" s="146"/>
      <c r="BK36" s="437"/>
      <c r="BL36" s="436"/>
      <c r="BM36" s="431"/>
      <c r="BN36" s="432"/>
      <c r="BO36" s="432"/>
      <c r="BP36" s="432"/>
      <c r="BQ36" s="432"/>
      <c r="BR36" s="433"/>
      <c r="BS36" s="431"/>
      <c r="BT36" s="432"/>
      <c r="BU36" s="432"/>
      <c r="BV36" s="432"/>
      <c r="BW36" s="432"/>
      <c r="BX36" s="433"/>
      <c r="BY36" s="431"/>
      <c r="BZ36" s="448"/>
      <c r="CA36" s="448"/>
      <c r="CB36" s="448"/>
      <c r="CC36" s="448"/>
      <c r="CD36" s="433"/>
      <c r="CE36" s="449"/>
      <c r="CF36" s="449"/>
      <c r="CG36" s="2"/>
      <c r="CH36" s="2"/>
      <c r="CI36" s="2"/>
      <c r="CJ36" s="2"/>
      <c r="CK36" s="2"/>
      <c r="CL36" s="2"/>
      <c r="CM36" s="2"/>
      <c r="CN36" s="2"/>
      <c r="CO36" s="2"/>
      <c r="CP36" s="2"/>
      <c r="DP36" s="301"/>
      <c r="DQ36" s="302"/>
      <c r="DR36" s="302"/>
      <c r="DS36" s="302"/>
      <c r="DT36" s="302"/>
      <c r="DU36" s="302"/>
      <c r="DV36" s="302"/>
      <c r="DW36" s="303"/>
      <c r="DX36" s="258"/>
      <c r="DY36" s="253"/>
      <c r="DZ36" s="22"/>
      <c r="EA36" s="258"/>
      <c r="EB36" s="258"/>
      <c r="EC36" s="258"/>
      <c r="ED36" s="258"/>
      <c r="EE36" s="19"/>
      <c r="EF36" s="252"/>
      <c r="EG36" s="253"/>
      <c r="EH36" s="252"/>
      <c r="EI36" s="253"/>
      <c r="EJ36" s="22"/>
      <c r="EK36" s="258"/>
      <c r="EL36" s="258"/>
      <c r="EM36" s="258"/>
      <c r="EN36" s="258"/>
      <c r="EO36" s="19"/>
      <c r="EP36" s="252"/>
      <c r="EQ36" s="253"/>
      <c r="ER36" s="252"/>
      <c r="ES36" s="253"/>
      <c r="ET36" s="22"/>
      <c r="EU36" s="258"/>
      <c r="EV36" s="258"/>
      <c r="EW36" s="258"/>
      <c r="EX36" s="258"/>
      <c r="EY36" s="19"/>
      <c r="EZ36" s="252"/>
      <c r="FA36" s="253"/>
      <c r="FB36" s="325"/>
      <c r="FC36" s="326"/>
      <c r="FD36" s="326"/>
      <c r="FE36" s="326"/>
      <c r="FF36" s="326"/>
      <c r="FG36" s="326"/>
      <c r="FH36" s="326"/>
      <c r="FI36" s="326"/>
      <c r="FJ36" s="326"/>
      <c r="FK36" s="327"/>
      <c r="FL36" s="252"/>
      <c r="FM36" s="253"/>
      <c r="FN36" s="13"/>
      <c r="FO36" s="258"/>
      <c r="FP36" s="258"/>
      <c r="FQ36" s="258"/>
      <c r="FR36" s="258"/>
      <c r="FS36" s="10"/>
      <c r="FT36" s="252"/>
      <c r="FU36" s="253"/>
      <c r="FV36" s="4"/>
      <c r="FW36" s="5"/>
      <c r="FX36" s="5"/>
      <c r="FY36" s="5"/>
      <c r="FZ36" s="5"/>
      <c r="GA36" s="7"/>
      <c r="GB36" s="4"/>
      <c r="GC36" s="5"/>
      <c r="GD36" s="5"/>
      <c r="GE36" s="5"/>
      <c r="GF36" s="5"/>
      <c r="GG36" s="7"/>
      <c r="GH36" s="2"/>
      <c r="GI36" s="2"/>
      <c r="GJ36" s="2"/>
      <c r="GK36" s="2"/>
      <c r="GL36" s="2"/>
      <c r="GM36" s="2"/>
      <c r="GN36" s="257"/>
      <c r="GO36" s="257"/>
      <c r="GQ36" s="2"/>
      <c r="GR36" s="2"/>
      <c r="GS36" s="2"/>
    </row>
    <row r="37" spans="2:201" ht="6.75" customHeight="1">
      <c r="B37" s="409"/>
      <c r="C37" s="410"/>
      <c r="D37" s="410"/>
      <c r="E37" s="410"/>
      <c r="F37" s="410"/>
      <c r="G37" s="410"/>
      <c r="H37" s="410"/>
      <c r="I37" s="470"/>
      <c r="J37" s="435"/>
      <c r="K37" s="435"/>
      <c r="L37" s="172"/>
      <c r="M37" s="435"/>
      <c r="N37" s="435"/>
      <c r="O37" s="251"/>
      <c r="P37" s="435"/>
      <c r="Q37" s="435"/>
      <c r="R37" s="172"/>
      <c r="S37" s="435"/>
      <c r="T37" s="436"/>
      <c r="U37" s="437"/>
      <c r="V37" s="435"/>
      <c r="W37" s="172"/>
      <c r="X37" s="435"/>
      <c r="Y37" s="435"/>
      <c r="Z37" s="251"/>
      <c r="AA37" s="435"/>
      <c r="AB37" s="435"/>
      <c r="AC37" s="172"/>
      <c r="AD37" s="435"/>
      <c r="AE37" s="436"/>
      <c r="AF37" s="437"/>
      <c r="AG37" s="436"/>
      <c r="AH37" s="164"/>
      <c r="AI37" s="435">
        <f>AW29</f>
        <v>0</v>
      </c>
      <c r="AJ37" s="435"/>
      <c r="AK37" s="251" t="s">
        <v>25</v>
      </c>
      <c r="AL37" s="435">
        <f>AT29</f>
        <v>0</v>
      </c>
      <c r="AM37" s="435"/>
      <c r="AN37" s="160"/>
      <c r="AO37" s="437"/>
      <c r="AP37" s="436"/>
      <c r="AQ37" s="414"/>
      <c r="AR37" s="415"/>
      <c r="AS37" s="415"/>
      <c r="AT37" s="415"/>
      <c r="AU37" s="415"/>
      <c r="AV37" s="415"/>
      <c r="AW37" s="415"/>
      <c r="AX37" s="415"/>
      <c r="AY37" s="415"/>
      <c r="AZ37" s="415"/>
      <c r="BA37" s="416"/>
      <c r="BB37" s="437"/>
      <c r="BC37" s="436"/>
      <c r="BD37" s="147"/>
      <c r="BE37" s="434">
        <v>14</v>
      </c>
      <c r="BF37" s="434"/>
      <c r="BG37" s="251" t="s">
        <v>25</v>
      </c>
      <c r="BH37" s="434">
        <v>16</v>
      </c>
      <c r="BI37" s="434"/>
      <c r="BJ37" s="146"/>
      <c r="BK37" s="437"/>
      <c r="BL37" s="436"/>
      <c r="BM37" s="451"/>
      <c r="BN37" s="452"/>
      <c r="BO37" s="452"/>
      <c r="BP37" s="452"/>
      <c r="BQ37" s="452"/>
      <c r="BR37" s="453"/>
      <c r="BS37" s="451"/>
      <c r="BT37" s="452"/>
      <c r="BU37" s="452"/>
      <c r="BV37" s="452"/>
      <c r="BW37" s="452"/>
      <c r="BX37" s="453"/>
      <c r="BY37" s="451"/>
      <c r="BZ37" s="452"/>
      <c r="CA37" s="452"/>
      <c r="CB37" s="452"/>
      <c r="CC37" s="452"/>
      <c r="CD37" s="453"/>
      <c r="CE37" s="449"/>
      <c r="CF37" s="449"/>
      <c r="CG37" s="2"/>
      <c r="CH37" s="2"/>
      <c r="CI37" s="2"/>
      <c r="CJ37" s="2"/>
      <c r="CK37" s="2"/>
      <c r="CL37" s="2"/>
      <c r="CM37" s="2"/>
      <c r="CN37" s="2"/>
      <c r="CO37" s="2"/>
      <c r="CP37" s="2"/>
      <c r="DP37" s="301"/>
      <c r="DQ37" s="302"/>
      <c r="DR37" s="302"/>
      <c r="DS37" s="302"/>
      <c r="DT37" s="302"/>
      <c r="DU37" s="302"/>
      <c r="DV37" s="302"/>
      <c r="DW37" s="303"/>
      <c r="DX37" s="258"/>
      <c r="DY37" s="253"/>
      <c r="DZ37" s="22"/>
      <c r="EA37" s="258" t="b">
        <f>IF(M37&gt;P37,"1",IF(M37&lt;P37,"0"))</f>
        <v>0</v>
      </c>
      <c r="EB37" s="258"/>
      <c r="EC37" s="258" t="b">
        <f>IF(M37&lt;P37,"1",IF(M37&gt;P37,"0"))</f>
        <v>0</v>
      </c>
      <c r="ED37" s="258"/>
      <c r="EE37" s="19"/>
      <c r="EF37" s="252"/>
      <c r="EG37" s="253"/>
      <c r="EH37" s="252"/>
      <c r="EI37" s="253"/>
      <c r="EJ37" s="22"/>
      <c r="EK37" s="258" t="b">
        <f>IF(X37&gt;AA37,"1",IF(X37&lt;AA37,"0"))</f>
        <v>0</v>
      </c>
      <c r="EL37" s="258"/>
      <c r="EM37" s="258" t="b">
        <f>IF(X37&lt;AA37,"1",IF(X37&gt;AA37,"0"))</f>
        <v>0</v>
      </c>
      <c r="EN37" s="258"/>
      <c r="EO37" s="19"/>
      <c r="EP37" s="252"/>
      <c r="EQ37" s="253"/>
      <c r="ER37" s="252"/>
      <c r="ES37" s="253"/>
      <c r="ET37" s="22"/>
      <c r="EU37" s="258" t="b">
        <f>IF(AI37&gt;AL37,"1",IF(AI37&lt;AL37,"0"))</f>
        <v>0</v>
      </c>
      <c r="EV37" s="258"/>
      <c r="EW37" s="258" t="b">
        <f>IF(AI37&lt;AL37,"1",IF(AI37&gt;AL37,"0"))</f>
        <v>0</v>
      </c>
      <c r="EX37" s="258"/>
      <c r="EY37" s="19"/>
      <c r="EZ37" s="252"/>
      <c r="FA37" s="253"/>
      <c r="FB37" s="325"/>
      <c r="FC37" s="326"/>
      <c r="FD37" s="326"/>
      <c r="FE37" s="326"/>
      <c r="FF37" s="326"/>
      <c r="FG37" s="326"/>
      <c r="FH37" s="326"/>
      <c r="FI37" s="326"/>
      <c r="FJ37" s="326"/>
      <c r="FK37" s="327"/>
      <c r="FL37" s="252"/>
      <c r="FM37" s="253"/>
      <c r="FN37" s="13"/>
      <c r="FO37" s="258" t="str">
        <f>IF(BE37&gt;BH37,"1",IF(BE37&lt;BH37,"0"))</f>
        <v>0</v>
      </c>
      <c r="FP37" s="258"/>
      <c r="FQ37" s="258" t="str">
        <f>IF(BE37&lt;BH37,"1",IF(BE37&gt;BH37,"0"))</f>
        <v>1</v>
      </c>
      <c r="FR37" s="258"/>
      <c r="FS37" s="10"/>
      <c r="FT37" s="252"/>
      <c r="FU37" s="253"/>
      <c r="FV37" s="4"/>
      <c r="FW37" s="5"/>
      <c r="FX37" s="5"/>
      <c r="FY37" s="5"/>
      <c r="FZ37" s="5"/>
      <c r="GA37" s="7"/>
      <c r="GB37" s="4"/>
      <c r="GC37" s="5"/>
      <c r="GD37" s="5"/>
      <c r="GE37" s="5"/>
      <c r="GF37" s="5"/>
      <c r="GG37" s="7"/>
      <c r="GH37" s="2"/>
      <c r="GI37" s="2"/>
      <c r="GJ37" s="2"/>
      <c r="GK37" s="2"/>
      <c r="GL37" s="2"/>
      <c r="GM37" s="2"/>
      <c r="GN37" s="257"/>
      <c r="GO37" s="257"/>
      <c r="GQ37" s="2"/>
      <c r="GR37" s="2"/>
      <c r="GS37" s="2"/>
    </row>
    <row r="38" spans="2:201" ht="6.75" customHeight="1">
      <c r="B38" s="152"/>
      <c r="C38" s="148"/>
      <c r="D38" s="148"/>
      <c r="E38" s="148"/>
      <c r="F38" s="148"/>
      <c r="G38" s="148"/>
      <c r="H38" s="148"/>
      <c r="I38" s="149"/>
      <c r="J38" s="172"/>
      <c r="K38" s="172"/>
      <c r="L38" s="172"/>
      <c r="M38" s="435"/>
      <c r="N38" s="435"/>
      <c r="O38" s="447"/>
      <c r="P38" s="435"/>
      <c r="Q38" s="435"/>
      <c r="R38" s="172"/>
      <c r="S38" s="172"/>
      <c r="T38" s="173"/>
      <c r="U38" s="171"/>
      <c r="V38" s="172"/>
      <c r="W38" s="172"/>
      <c r="X38" s="435"/>
      <c r="Y38" s="435"/>
      <c r="Z38" s="447"/>
      <c r="AA38" s="435"/>
      <c r="AB38" s="435"/>
      <c r="AC38" s="172"/>
      <c r="AD38" s="172"/>
      <c r="AE38" s="173"/>
      <c r="AF38" s="164"/>
      <c r="AG38" s="159"/>
      <c r="AH38" s="165"/>
      <c r="AI38" s="435"/>
      <c r="AJ38" s="435"/>
      <c r="AK38" s="265"/>
      <c r="AL38" s="435"/>
      <c r="AM38" s="435"/>
      <c r="AN38" s="166"/>
      <c r="AO38" s="159"/>
      <c r="AP38" s="160"/>
      <c r="AQ38" s="414"/>
      <c r="AR38" s="415"/>
      <c r="AS38" s="415"/>
      <c r="AT38" s="415"/>
      <c r="AU38" s="415"/>
      <c r="AV38" s="415"/>
      <c r="AW38" s="415"/>
      <c r="AX38" s="415"/>
      <c r="AY38" s="415"/>
      <c r="AZ38" s="415"/>
      <c r="BA38" s="416"/>
      <c r="BB38" s="147"/>
      <c r="BC38" s="145"/>
      <c r="BD38" s="153"/>
      <c r="BE38" s="434"/>
      <c r="BF38" s="434"/>
      <c r="BG38" s="265"/>
      <c r="BH38" s="434"/>
      <c r="BI38" s="434"/>
      <c r="BJ38" s="154"/>
      <c r="BK38" s="145"/>
      <c r="BL38" s="146"/>
      <c r="BM38" s="454"/>
      <c r="BN38" s="455"/>
      <c r="BO38" s="455"/>
      <c r="BP38" s="455"/>
      <c r="BQ38" s="455"/>
      <c r="BR38" s="456"/>
      <c r="BS38" s="460">
        <f>GB38</f>
        <v>0.25</v>
      </c>
      <c r="BT38" s="461"/>
      <c r="BU38" s="461"/>
      <c r="BV38" s="461"/>
      <c r="BW38" s="461"/>
      <c r="BX38" s="462"/>
      <c r="BY38" s="466">
        <f>GH38</f>
        <v>0.90540540540540537</v>
      </c>
      <c r="BZ38" s="455"/>
      <c r="CA38" s="455"/>
      <c r="CB38" s="455"/>
      <c r="CC38" s="455"/>
      <c r="CD38" s="456"/>
      <c r="CE38" s="449"/>
      <c r="CF38" s="449"/>
      <c r="CG38" s="2"/>
      <c r="CH38" s="2"/>
      <c r="CI38" s="2"/>
      <c r="CJ38" s="2"/>
      <c r="CK38" s="2"/>
      <c r="CL38" s="2"/>
      <c r="CM38" s="2"/>
      <c r="CN38" s="2"/>
      <c r="CO38" s="2"/>
      <c r="CP38" s="2"/>
      <c r="DP38" s="30"/>
      <c r="DQ38" s="31"/>
      <c r="DR38" s="31"/>
      <c r="DS38" s="31"/>
      <c r="DT38" s="31"/>
      <c r="DU38" s="31"/>
      <c r="DV38" s="31"/>
      <c r="DW38" s="32"/>
      <c r="DX38" s="18"/>
      <c r="DY38" s="18"/>
      <c r="DZ38" s="23"/>
      <c r="EA38" s="258"/>
      <c r="EB38" s="258"/>
      <c r="EC38" s="258"/>
      <c r="ED38" s="258"/>
      <c r="EE38" s="24"/>
      <c r="EF38" s="18"/>
      <c r="EG38" s="19"/>
      <c r="EH38" s="22"/>
      <c r="EI38" s="18"/>
      <c r="EJ38" s="23"/>
      <c r="EK38" s="258"/>
      <c r="EL38" s="258"/>
      <c r="EM38" s="258"/>
      <c r="EN38" s="258"/>
      <c r="EO38" s="24"/>
      <c r="EP38" s="18"/>
      <c r="EQ38" s="19"/>
      <c r="ER38" s="22"/>
      <c r="ES38" s="18"/>
      <c r="ET38" s="23"/>
      <c r="EU38" s="258"/>
      <c r="EV38" s="258"/>
      <c r="EW38" s="258"/>
      <c r="EX38" s="258"/>
      <c r="EY38" s="24"/>
      <c r="EZ38" s="18"/>
      <c r="FA38" s="19"/>
      <c r="FB38" s="325"/>
      <c r="FC38" s="326"/>
      <c r="FD38" s="326"/>
      <c r="FE38" s="326"/>
      <c r="FF38" s="326"/>
      <c r="FG38" s="326"/>
      <c r="FH38" s="326"/>
      <c r="FI38" s="326"/>
      <c r="FJ38" s="326"/>
      <c r="FK38" s="327"/>
      <c r="FL38" s="13"/>
      <c r="FM38" s="9"/>
      <c r="FN38" s="14"/>
      <c r="FO38" s="258"/>
      <c r="FP38" s="258"/>
      <c r="FQ38" s="258"/>
      <c r="FR38" s="258"/>
      <c r="FS38" s="15"/>
      <c r="FT38" s="9"/>
      <c r="FU38" s="10"/>
      <c r="FV38" s="271">
        <f>IF(FZ34=0,FV34,FV34/FZ34)</f>
        <v>0</v>
      </c>
      <c r="FW38" s="284"/>
      <c r="FX38" s="284"/>
      <c r="FY38" s="284"/>
      <c r="FZ38" s="284"/>
      <c r="GA38" s="285"/>
      <c r="GB38" s="271">
        <f>GW17</f>
        <v>0.25</v>
      </c>
      <c r="GC38" s="284"/>
      <c r="GD38" s="284"/>
      <c r="GE38" s="284"/>
      <c r="GF38" s="284"/>
      <c r="GG38" s="285"/>
      <c r="GH38" s="289">
        <f>GH34/GL34</f>
        <v>0.90540540540540537</v>
      </c>
      <c r="GI38" s="290"/>
      <c r="GJ38" s="290"/>
      <c r="GK38" s="290"/>
      <c r="GL38" s="290"/>
      <c r="GM38" s="291"/>
      <c r="GN38" s="257"/>
      <c r="GO38" s="257"/>
      <c r="GQ38" s="2"/>
      <c r="GR38" s="2"/>
      <c r="GS38" s="2"/>
    </row>
    <row r="39" spans="2:201" ht="6.75" customHeight="1">
      <c r="B39" s="152"/>
      <c r="C39" s="148"/>
      <c r="D39" s="148"/>
      <c r="E39" s="148"/>
      <c r="F39" s="148"/>
      <c r="G39" s="148"/>
      <c r="H39" s="148"/>
      <c r="I39" s="149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6"/>
      <c r="U39" s="174"/>
      <c r="V39" s="175"/>
      <c r="W39" s="175"/>
      <c r="X39" s="175"/>
      <c r="Y39" s="175"/>
      <c r="Z39" s="175"/>
      <c r="AA39" s="175"/>
      <c r="AB39" s="175"/>
      <c r="AC39" s="175"/>
      <c r="AD39" s="175"/>
      <c r="AE39" s="176"/>
      <c r="AF39" s="165"/>
      <c r="AG39" s="167"/>
      <c r="AH39" s="167"/>
      <c r="AI39" s="167"/>
      <c r="AJ39" s="167"/>
      <c r="AK39" s="167"/>
      <c r="AL39" s="167"/>
      <c r="AM39" s="167"/>
      <c r="AN39" s="167"/>
      <c r="AO39" s="167"/>
      <c r="AP39" s="166"/>
      <c r="AQ39" s="417"/>
      <c r="AR39" s="418"/>
      <c r="AS39" s="418"/>
      <c r="AT39" s="418"/>
      <c r="AU39" s="418"/>
      <c r="AV39" s="418"/>
      <c r="AW39" s="418"/>
      <c r="AX39" s="418"/>
      <c r="AY39" s="418"/>
      <c r="AZ39" s="418"/>
      <c r="BA39" s="419"/>
      <c r="BB39" s="153"/>
      <c r="BC39" s="158"/>
      <c r="BD39" s="158"/>
      <c r="BE39" s="158"/>
      <c r="BF39" s="158"/>
      <c r="BG39" s="158"/>
      <c r="BH39" s="158"/>
      <c r="BI39" s="158"/>
      <c r="BJ39" s="158"/>
      <c r="BK39" s="158"/>
      <c r="BL39" s="154"/>
      <c r="BM39" s="457"/>
      <c r="BN39" s="458"/>
      <c r="BO39" s="458"/>
      <c r="BP39" s="458"/>
      <c r="BQ39" s="458"/>
      <c r="BR39" s="459"/>
      <c r="BS39" s="463"/>
      <c r="BT39" s="464"/>
      <c r="BU39" s="464"/>
      <c r="BV39" s="464"/>
      <c r="BW39" s="464"/>
      <c r="BX39" s="465"/>
      <c r="BY39" s="457"/>
      <c r="BZ39" s="458"/>
      <c r="CA39" s="458"/>
      <c r="CB39" s="458"/>
      <c r="CC39" s="458"/>
      <c r="CD39" s="459"/>
      <c r="CE39" s="449"/>
      <c r="CF39" s="449"/>
      <c r="CG39" s="2"/>
      <c r="CH39" s="2"/>
      <c r="CI39" s="2"/>
      <c r="CJ39" s="2"/>
      <c r="CK39" s="2"/>
      <c r="CL39" s="2"/>
      <c r="CM39" s="2"/>
      <c r="CN39" s="2"/>
      <c r="CO39" s="2"/>
      <c r="CP39" s="2"/>
      <c r="DP39" s="33"/>
      <c r="DQ39" s="34"/>
      <c r="DR39" s="34"/>
      <c r="DS39" s="34"/>
      <c r="DT39" s="34"/>
      <c r="DU39" s="34"/>
      <c r="DV39" s="34"/>
      <c r="DW39" s="35"/>
      <c r="DX39" s="25"/>
      <c r="DY39" s="25"/>
      <c r="DZ39" s="25"/>
      <c r="EA39" s="25"/>
      <c r="EB39" s="25"/>
      <c r="EC39" s="25"/>
      <c r="ED39" s="25"/>
      <c r="EE39" s="25"/>
      <c r="EF39" s="25"/>
      <c r="EG39" s="24"/>
      <c r="EH39" s="23"/>
      <c r="EI39" s="25"/>
      <c r="EJ39" s="25"/>
      <c r="EK39" s="25"/>
      <c r="EL39" s="25"/>
      <c r="EM39" s="25"/>
      <c r="EN39" s="25"/>
      <c r="EO39" s="25"/>
      <c r="EP39" s="25"/>
      <c r="EQ39" s="24"/>
      <c r="ER39" s="23"/>
      <c r="ES39" s="25"/>
      <c r="ET39" s="25"/>
      <c r="EU39" s="25"/>
      <c r="EV39" s="25"/>
      <c r="EW39" s="25"/>
      <c r="EX39" s="25"/>
      <c r="EY39" s="25"/>
      <c r="EZ39" s="25"/>
      <c r="FA39" s="24"/>
      <c r="FB39" s="328"/>
      <c r="FC39" s="329"/>
      <c r="FD39" s="329"/>
      <c r="FE39" s="329"/>
      <c r="FF39" s="329"/>
      <c r="FG39" s="329"/>
      <c r="FH39" s="329"/>
      <c r="FI39" s="329"/>
      <c r="FJ39" s="329"/>
      <c r="FK39" s="330"/>
      <c r="FL39" s="14"/>
      <c r="FM39" s="16"/>
      <c r="FN39" s="16"/>
      <c r="FO39" s="16"/>
      <c r="FP39" s="16"/>
      <c r="FQ39" s="16"/>
      <c r="FR39" s="16"/>
      <c r="FS39" s="16"/>
      <c r="FT39" s="16"/>
      <c r="FU39" s="15"/>
      <c r="FV39" s="286"/>
      <c r="FW39" s="287"/>
      <c r="FX39" s="287"/>
      <c r="FY39" s="287"/>
      <c r="FZ39" s="287"/>
      <c r="GA39" s="288"/>
      <c r="GB39" s="286"/>
      <c r="GC39" s="287"/>
      <c r="GD39" s="287"/>
      <c r="GE39" s="287"/>
      <c r="GF39" s="287"/>
      <c r="GG39" s="288"/>
      <c r="GH39" s="292"/>
      <c r="GI39" s="293"/>
      <c r="GJ39" s="293"/>
      <c r="GK39" s="293"/>
      <c r="GL39" s="293"/>
      <c r="GM39" s="294"/>
      <c r="GN39" s="257"/>
      <c r="GO39" s="257"/>
      <c r="GQ39" s="2"/>
      <c r="GR39" s="2"/>
      <c r="GS39" s="2"/>
    </row>
    <row r="40" spans="2:201" ht="6.75" customHeight="1">
      <c r="B40" s="407">
        <v>17</v>
      </c>
      <c r="C40" s="408"/>
      <c r="D40" s="143"/>
      <c r="E40" s="143"/>
      <c r="F40" s="143"/>
      <c r="G40" s="143"/>
      <c r="H40" s="143"/>
      <c r="I40" s="144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3"/>
      <c r="U40" s="171"/>
      <c r="V40" s="172"/>
      <c r="W40" s="172"/>
      <c r="X40" s="172"/>
      <c r="Y40" s="172"/>
      <c r="Z40" s="172"/>
      <c r="AA40" s="172"/>
      <c r="AB40" s="172"/>
      <c r="AC40" s="172"/>
      <c r="AD40" s="172"/>
      <c r="AE40" s="173"/>
      <c r="AF40" s="169"/>
      <c r="AG40" s="170"/>
      <c r="AH40" s="170"/>
      <c r="AI40" s="170"/>
      <c r="AJ40" s="170"/>
      <c r="AK40" s="170"/>
      <c r="AL40" s="170"/>
      <c r="AM40" s="170"/>
      <c r="AN40" s="170"/>
      <c r="AO40" s="170"/>
      <c r="AP40" s="177"/>
      <c r="AQ40" s="162"/>
      <c r="AR40" s="168"/>
      <c r="AS40" s="168"/>
      <c r="AT40" s="168"/>
      <c r="AU40" s="168"/>
      <c r="AV40" s="168"/>
      <c r="AW40" s="168"/>
      <c r="AX40" s="168"/>
      <c r="AY40" s="168"/>
      <c r="AZ40" s="168"/>
      <c r="BA40" s="163"/>
      <c r="BB40" s="411"/>
      <c r="BC40" s="412"/>
      <c r="BD40" s="412"/>
      <c r="BE40" s="412"/>
      <c r="BF40" s="412"/>
      <c r="BG40" s="412"/>
      <c r="BH40" s="412"/>
      <c r="BI40" s="412"/>
      <c r="BJ40" s="412"/>
      <c r="BK40" s="412"/>
      <c r="BL40" s="413"/>
      <c r="BM40" s="428"/>
      <c r="BN40" s="429"/>
      <c r="BO40" s="429"/>
      <c r="BP40" s="429"/>
      <c r="BQ40" s="429"/>
      <c r="BR40" s="430"/>
      <c r="BS40" s="428"/>
      <c r="BT40" s="429"/>
      <c r="BU40" s="429"/>
      <c r="BV40" s="429"/>
      <c r="BW40" s="429"/>
      <c r="BX40" s="430"/>
      <c r="BY40" s="428"/>
      <c r="BZ40" s="429"/>
      <c r="CA40" s="429"/>
      <c r="CB40" s="429"/>
      <c r="CC40" s="429"/>
      <c r="CD40" s="430"/>
      <c r="CE40" s="449">
        <f>GN40</f>
        <v>3</v>
      </c>
      <c r="CF40" s="449"/>
      <c r="CG40" s="2"/>
      <c r="CH40" s="2"/>
      <c r="CI40" s="2"/>
      <c r="CJ40" s="2"/>
      <c r="CK40" s="2"/>
      <c r="CL40" s="2"/>
      <c r="CM40" s="2"/>
      <c r="CN40" s="2"/>
      <c r="CO40" s="2"/>
      <c r="CP40" s="2"/>
      <c r="DP40" s="267">
        <v>4</v>
      </c>
      <c r="DQ40" s="268"/>
      <c r="DR40" s="28"/>
      <c r="DS40" s="28"/>
      <c r="DT40" s="28"/>
      <c r="DU40" s="28"/>
      <c r="DV40" s="28"/>
      <c r="DW40" s="29"/>
      <c r="DX40" s="26"/>
      <c r="DY40" s="26"/>
      <c r="DZ40" s="26"/>
      <c r="EA40" s="26"/>
      <c r="EB40" s="26"/>
      <c r="EC40" s="26"/>
      <c r="ED40" s="26"/>
      <c r="EE40" s="26"/>
      <c r="EF40" s="26"/>
      <c r="EG40" s="21"/>
      <c r="EH40" s="20"/>
      <c r="EI40" s="26"/>
      <c r="EJ40" s="26"/>
      <c r="EK40" s="26"/>
      <c r="EL40" s="26"/>
      <c r="EM40" s="26"/>
      <c r="EN40" s="26"/>
      <c r="EO40" s="26"/>
      <c r="EP40" s="26"/>
      <c r="EQ40" s="21"/>
      <c r="ER40" s="20"/>
      <c r="ES40" s="26"/>
      <c r="ET40" s="26"/>
      <c r="EU40" s="26"/>
      <c r="EV40" s="26"/>
      <c r="EW40" s="26"/>
      <c r="EX40" s="26"/>
      <c r="EY40" s="26"/>
      <c r="EZ40" s="26"/>
      <c r="FA40" s="21"/>
      <c r="FB40" s="20"/>
      <c r="FC40" s="26"/>
      <c r="FD40" s="26"/>
      <c r="FE40" s="26"/>
      <c r="FF40" s="26"/>
      <c r="FG40" s="26"/>
      <c r="FH40" s="26"/>
      <c r="FI40" s="26"/>
      <c r="FJ40" s="26"/>
      <c r="FK40" s="21"/>
      <c r="FL40" s="313"/>
      <c r="FM40" s="314"/>
      <c r="FN40" s="314"/>
      <c r="FO40" s="314"/>
      <c r="FP40" s="314"/>
      <c r="FQ40" s="314"/>
      <c r="FR40" s="314"/>
      <c r="FS40" s="314"/>
      <c r="FT40" s="314"/>
      <c r="FU40" s="315"/>
      <c r="FV40" s="45">
        <f>COUNTIF(DX42,"=2")</f>
        <v>0</v>
      </c>
      <c r="FW40" s="46">
        <f>COUNTIF(EH42,"=2")</f>
        <v>0</v>
      </c>
      <c r="FX40" s="46">
        <f>COUNTIF(ER42,"=2")</f>
        <v>0</v>
      </c>
      <c r="FY40" s="8">
        <f>COUNTIF(FB42,"=2")</f>
        <v>1</v>
      </c>
      <c r="FZ40" s="8"/>
      <c r="GA40" s="6"/>
      <c r="GB40" s="3"/>
      <c r="GC40" s="8"/>
      <c r="GD40" s="8"/>
      <c r="GE40" s="8"/>
      <c r="GF40" s="8"/>
      <c r="GG40" s="6"/>
      <c r="GH40" s="47">
        <f>SUM(M41:N46)</f>
        <v>23</v>
      </c>
      <c r="GI40" s="47">
        <f>SUM(X41:Y46)</f>
        <v>0</v>
      </c>
      <c r="GJ40" s="47">
        <f>SUM(AI41:AJ46)</f>
        <v>0</v>
      </c>
      <c r="GK40" s="2">
        <f>SUM(AT41:AU46)</f>
        <v>43</v>
      </c>
      <c r="GL40" s="2"/>
      <c r="GM40" s="2"/>
      <c r="GN40" s="257">
        <f>GU30</f>
        <v>3</v>
      </c>
      <c r="GO40" s="257"/>
      <c r="GQ40" s="2"/>
      <c r="GR40" s="2"/>
      <c r="GS40" s="2"/>
    </row>
    <row r="41" spans="2:201" ht="6.75" customHeight="1">
      <c r="B41" s="409"/>
      <c r="C41" s="410"/>
      <c r="D41" s="148"/>
      <c r="E41" s="148"/>
      <c r="F41" s="148"/>
      <c r="G41" s="148"/>
      <c r="H41" s="148"/>
      <c r="I41" s="149"/>
      <c r="J41" s="159"/>
      <c r="K41" s="159"/>
      <c r="L41" s="162"/>
      <c r="M41" s="435">
        <f>BH9</f>
        <v>10</v>
      </c>
      <c r="N41" s="435"/>
      <c r="O41" s="251" t="s">
        <v>25</v>
      </c>
      <c r="P41" s="435">
        <f>BE9</f>
        <v>15</v>
      </c>
      <c r="Q41" s="435"/>
      <c r="R41" s="163"/>
      <c r="S41" s="159"/>
      <c r="T41" s="160"/>
      <c r="U41" s="171"/>
      <c r="V41" s="172"/>
      <c r="W41" s="172"/>
      <c r="X41" s="435"/>
      <c r="Y41" s="435"/>
      <c r="Z41" s="251"/>
      <c r="AA41" s="435"/>
      <c r="AB41" s="435"/>
      <c r="AC41" s="172"/>
      <c r="AD41" s="172"/>
      <c r="AE41" s="173"/>
      <c r="AF41" s="171"/>
      <c r="AG41" s="172"/>
      <c r="AH41" s="172"/>
      <c r="AI41" s="435"/>
      <c r="AJ41" s="435"/>
      <c r="AK41" s="251"/>
      <c r="AL41" s="435"/>
      <c r="AM41" s="435"/>
      <c r="AN41" s="172"/>
      <c r="AO41" s="172"/>
      <c r="AP41" s="173"/>
      <c r="AQ41" s="164"/>
      <c r="AR41" s="159"/>
      <c r="AS41" s="162"/>
      <c r="AT41" s="435">
        <f>BH33</f>
        <v>12</v>
      </c>
      <c r="AU41" s="435"/>
      <c r="AV41" s="251" t="s">
        <v>25</v>
      </c>
      <c r="AW41" s="435">
        <f>BE33</f>
        <v>15</v>
      </c>
      <c r="AX41" s="435"/>
      <c r="AY41" s="163"/>
      <c r="AZ41" s="159"/>
      <c r="BA41" s="160"/>
      <c r="BB41" s="414"/>
      <c r="BC41" s="415"/>
      <c r="BD41" s="415"/>
      <c r="BE41" s="415"/>
      <c r="BF41" s="415"/>
      <c r="BG41" s="415"/>
      <c r="BH41" s="415"/>
      <c r="BI41" s="415"/>
      <c r="BJ41" s="415"/>
      <c r="BK41" s="415"/>
      <c r="BL41" s="416"/>
      <c r="BM41" s="431"/>
      <c r="BN41" s="432"/>
      <c r="BO41" s="432"/>
      <c r="BP41" s="432"/>
      <c r="BQ41" s="432"/>
      <c r="BR41" s="433"/>
      <c r="BS41" s="431"/>
      <c r="BT41" s="432"/>
      <c r="BU41" s="432"/>
      <c r="BV41" s="432"/>
      <c r="BW41" s="432"/>
      <c r="BX41" s="433"/>
      <c r="BY41" s="431"/>
      <c r="BZ41" s="448"/>
      <c r="CA41" s="448"/>
      <c r="CB41" s="448"/>
      <c r="CC41" s="448"/>
      <c r="CD41" s="433"/>
      <c r="CE41" s="449"/>
      <c r="CF41" s="449"/>
      <c r="CG41" s="2"/>
      <c r="CH41" s="2"/>
      <c r="CI41" s="2"/>
      <c r="CJ41" s="2"/>
      <c r="CK41" s="2"/>
      <c r="CL41" s="2"/>
      <c r="CM41" s="2"/>
      <c r="CN41" s="2"/>
      <c r="CO41" s="2"/>
      <c r="CP41" s="2"/>
      <c r="DP41" s="269"/>
      <c r="DQ41" s="270"/>
      <c r="DR41" s="31"/>
      <c r="DS41" s="31"/>
      <c r="DT41" s="31"/>
      <c r="DU41" s="31"/>
      <c r="DV41" s="31"/>
      <c r="DW41" s="32"/>
      <c r="DX41" s="18"/>
      <c r="DY41" s="18"/>
      <c r="DZ41" s="20"/>
      <c r="EA41" s="258" t="str">
        <f>IF(M41&gt;P41,"1",IF(M41&lt;P41,"0"))</f>
        <v>0</v>
      </c>
      <c r="EB41" s="258"/>
      <c r="EC41" s="258" t="str">
        <f>IF(M41&lt;P41,"1",IF(M41&gt;P41,"0"))</f>
        <v>1</v>
      </c>
      <c r="ED41" s="258"/>
      <c r="EE41" s="21"/>
      <c r="EF41" s="18"/>
      <c r="EG41" s="19"/>
      <c r="EH41" s="22"/>
      <c r="EI41" s="18"/>
      <c r="EJ41" s="20"/>
      <c r="EK41" s="258" t="b">
        <f>IF(X41&gt;AA41,"1",IF(X41&lt;AA41,"0"))</f>
        <v>0</v>
      </c>
      <c r="EL41" s="258"/>
      <c r="EM41" s="258" t="b">
        <f>IF(X41&lt;AA41,"1",IF(X41&gt;AA41,"0"))</f>
        <v>0</v>
      </c>
      <c r="EN41" s="258"/>
      <c r="EO41" s="21"/>
      <c r="EP41" s="18"/>
      <c r="EQ41" s="19"/>
      <c r="ER41" s="22"/>
      <c r="ES41" s="18"/>
      <c r="ET41" s="20"/>
      <c r="EU41" s="258" t="b">
        <f>IF(AI41&gt;AL41,"1",IF(AI41&lt;AL41,"0"))</f>
        <v>0</v>
      </c>
      <c r="EV41" s="258"/>
      <c r="EW41" s="258" t="b">
        <f>IF(AI41&lt;AL41,"1",IF(AI41&gt;AL41,"0"))</f>
        <v>0</v>
      </c>
      <c r="EX41" s="258"/>
      <c r="EY41" s="21"/>
      <c r="EZ41" s="18"/>
      <c r="FA41" s="19"/>
      <c r="FB41" s="22"/>
      <c r="FC41" s="18"/>
      <c r="FD41" s="20"/>
      <c r="FE41" s="258" t="str">
        <f>IF(AT41&gt;AW41,"1",IF(AT41&lt;AW41,"0"))</f>
        <v>0</v>
      </c>
      <c r="FF41" s="258"/>
      <c r="FG41" s="258" t="str">
        <f>IF(AT41&lt;AW41,"1",IF(AT41&gt;AW41,"0"))</f>
        <v>1</v>
      </c>
      <c r="FH41" s="258"/>
      <c r="FI41" s="21"/>
      <c r="FJ41" s="18"/>
      <c r="FK41" s="19"/>
      <c r="FL41" s="316"/>
      <c r="FM41" s="317"/>
      <c r="FN41" s="317"/>
      <c r="FO41" s="317"/>
      <c r="FP41" s="317"/>
      <c r="FQ41" s="317"/>
      <c r="FR41" s="317"/>
      <c r="FS41" s="317"/>
      <c r="FT41" s="317"/>
      <c r="FU41" s="318"/>
      <c r="FV41" s="4"/>
      <c r="FW41" s="5"/>
      <c r="FX41" s="5">
        <f>COUNTIF(EF42,"=2")</f>
        <v>1</v>
      </c>
      <c r="FY41" s="50">
        <f>COUNTIF(EP42,"=2")</f>
        <v>0</v>
      </c>
      <c r="FZ41" s="50">
        <f>COUNTIF(EZ42,"=2")</f>
        <v>0</v>
      </c>
      <c r="GA41" s="51">
        <f>COUNTIF(FJ42,"=2")</f>
        <v>0</v>
      </c>
      <c r="GB41" s="4"/>
      <c r="GC41" s="5"/>
      <c r="GD41" s="5"/>
      <c r="GE41" s="5"/>
      <c r="GF41" s="5"/>
      <c r="GG41" s="7"/>
      <c r="GH41" s="2"/>
      <c r="GI41" s="2"/>
      <c r="GJ41" s="2">
        <f>SUM(P41:Q46)</f>
        <v>30</v>
      </c>
      <c r="GK41" s="47">
        <f>SUM(AA41:AB46)</f>
        <v>0</v>
      </c>
      <c r="GL41" s="47">
        <f>SUM(AL41:AM46)</f>
        <v>0</v>
      </c>
      <c r="GM41" s="47">
        <f>SUM(AW41:AX46)</f>
        <v>41</v>
      </c>
      <c r="GN41" s="257"/>
      <c r="GO41" s="257"/>
      <c r="GQ41" s="2"/>
      <c r="GR41" s="2"/>
      <c r="GS41" s="2"/>
    </row>
    <row r="42" spans="2:201" ht="6.75" customHeight="1">
      <c r="B42" s="409" t="s">
        <v>109</v>
      </c>
      <c r="C42" s="410"/>
      <c r="D42" s="410"/>
      <c r="E42" s="410"/>
      <c r="F42" s="410"/>
      <c r="G42" s="410"/>
      <c r="H42" s="410"/>
      <c r="I42" s="470"/>
      <c r="J42" s="435">
        <f>DX42</f>
        <v>0</v>
      </c>
      <c r="K42" s="436"/>
      <c r="L42" s="164"/>
      <c r="M42" s="435"/>
      <c r="N42" s="435"/>
      <c r="O42" s="265"/>
      <c r="P42" s="435"/>
      <c r="Q42" s="435"/>
      <c r="R42" s="160"/>
      <c r="S42" s="437">
        <f>EF42</f>
        <v>2</v>
      </c>
      <c r="T42" s="436"/>
      <c r="U42" s="437"/>
      <c r="V42" s="435"/>
      <c r="W42" s="172"/>
      <c r="X42" s="435"/>
      <c r="Y42" s="435"/>
      <c r="Z42" s="447"/>
      <c r="AA42" s="435"/>
      <c r="AB42" s="435"/>
      <c r="AC42" s="172"/>
      <c r="AD42" s="435"/>
      <c r="AE42" s="436"/>
      <c r="AF42" s="437"/>
      <c r="AG42" s="435"/>
      <c r="AH42" s="172"/>
      <c r="AI42" s="435"/>
      <c r="AJ42" s="435"/>
      <c r="AK42" s="447"/>
      <c r="AL42" s="435"/>
      <c r="AM42" s="435"/>
      <c r="AN42" s="172"/>
      <c r="AO42" s="435"/>
      <c r="AP42" s="436"/>
      <c r="AQ42" s="437">
        <f>FL42</f>
        <v>0</v>
      </c>
      <c r="AR42" s="436"/>
      <c r="AS42" s="164"/>
      <c r="AT42" s="435"/>
      <c r="AU42" s="435"/>
      <c r="AV42" s="265"/>
      <c r="AW42" s="435"/>
      <c r="AX42" s="435"/>
      <c r="AY42" s="160"/>
      <c r="AZ42" s="437">
        <f>FT42</f>
        <v>0</v>
      </c>
      <c r="BA42" s="436"/>
      <c r="BB42" s="414"/>
      <c r="BC42" s="415"/>
      <c r="BD42" s="415"/>
      <c r="BE42" s="415"/>
      <c r="BF42" s="415"/>
      <c r="BG42" s="415"/>
      <c r="BH42" s="415"/>
      <c r="BI42" s="415"/>
      <c r="BJ42" s="415"/>
      <c r="BK42" s="415"/>
      <c r="BL42" s="416"/>
      <c r="BM42" s="297">
        <f>FV42</f>
        <v>1</v>
      </c>
      <c r="BN42" s="438"/>
      <c r="BO42" s="450"/>
      <c r="BP42" s="450"/>
      <c r="BQ42" s="438">
        <f>FZ42</f>
        <v>1</v>
      </c>
      <c r="BR42" s="256"/>
      <c r="BS42" s="297">
        <f>GB42</f>
        <v>2</v>
      </c>
      <c r="BT42" s="438"/>
      <c r="BU42" s="450"/>
      <c r="BV42" s="450"/>
      <c r="BW42" s="438">
        <f>GF42</f>
        <v>3</v>
      </c>
      <c r="BX42" s="256"/>
      <c r="BY42" s="297">
        <f>GH42</f>
        <v>66</v>
      </c>
      <c r="BZ42" s="255"/>
      <c r="CA42" s="450"/>
      <c r="CB42" s="450"/>
      <c r="CC42" s="255">
        <f>GL42</f>
        <v>71</v>
      </c>
      <c r="CD42" s="256"/>
      <c r="CE42" s="449"/>
      <c r="CF42" s="449"/>
      <c r="CG42" s="2"/>
      <c r="CH42" s="2"/>
      <c r="CI42" s="2"/>
      <c r="CJ42" s="2"/>
      <c r="CK42" s="2"/>
      <c r="CL42" s="2"/>
      <c r="CM42" s="2"/>
      <c r="CN42" s="2"/>
      <c r="CO42" s="2"/>
      <c r="CP42" s="2"/>
      <c r="DP42" s="301" t="str">
        <f>B42</f>
        <v>スピリタス</v>
      </c>
      <c r="DQ42" s="302"/>
      <c r="DR42" s="302"/>
      <c r="DS42" s="302"/>
      <c r="DT42" s="302"/>
      <c r="DU42" s="302"/>
      <c r="DV42" s="302"/>
      <c r="DW42" s="303"/>
      <c r="DX42" s="258">
        <f>EA41+EA43+EA45</f>
        <v>0</v>
      </c>
      <c r="DY42" s="253"/>
      <c r="DZ42" s="22"/>
      <c r="EA42" s="258"/>
      <c r="EB42" s="258"/>
      <c r="EC42" s="258"/>
      <c r="ED42" s="258"/>
      <c r="EE42" s="19"/>
      <c r="EF42" s="252">
        <f>EC41+EC43+EC45</f>
        <v>2</v>
      </c>
      <c r="EG42" s="253"/>
      <c r="EH42" s="252">
        <f>EK41+EK43+EK45</f>
        <v>0</v>
      </c>
      <c r="EI42" s="253"/>
      <c r="EJ42" s="22"/>
      <c r="EK42" s="258"/>
      <c r="EL42" s="258"/>
      <c r="EM42" s="258"/>
      <c r="EN42" s="258"/>
      <c r="EO42" s="19"/>
      <c r="EP42" s="252">
        <f>EM41+EM43+EM45</f>
        <v>0</v>
      </c>
      <c r="EQ42" s="253"/>
      <c r="ER42" s="252">
        <f>EU41+EU43+EU45</f>
        <v>0</v>
      </c>
      <c r="ES42" s="253"/>
      <c r="ET42" s="22"/>
      <c r="EU42" s="258"/>
      <c r="EV42" s="258"/>
      <c r="EW42" s="258"/>
      <c r="EX42" s="258"/>
      <c r="EY42" s="19"/>
      <c r="EZ42" s="252">
        <f>EW41+EW43+EW45</f>
        <v>0</v>
      </c>
      <c r="FA42" s="253"/>
      <c r="FB42" s="252">
        <f>FE41+FE43+FE45</f>
        <v>2</v>
      </c>
      <c r="FC42" s="253"/>
      <c r="FD42" s="22"/>
      <c r="FE42" s="258"/>
      <c r="FF42" s="258"/>
      <c r="FG42" s="258"/>
      <c r="FH42" s="258"/>
      <c r="FI42" s="19"/>
      <c r="FJ42" s="252">
        <f>FG41+FG43+FG45</f>
        <v>1</v>
      </c>
      <c r="FK42" s="253"/>
      <c r="FL42" s="316"/>
      <c r="FM42" s="317"/>
      <c r="FN42" s="317"/>
      <c r="FO42" s="317"/>
      <c r="FP42" s="317"/>
      <c r="FQ42" s="317"/>
      <c r="FR42" s="317"/>
      <c r="FS42" s="317"/>
      <c r="FT42" s="317"/>
      <c r="FU42" s="318"/>
      <c r="FV42" s="298">
        <f>SUM(FV40:FY40)</f>
        <v>1</v>
      </c>
      <c r="FW42" s="295"/>
      <c r="FX42" s="283"/>
      <c r="FY42" s="283"/>
      <c r="FZ42" s="295">
        <f>SUM(FX41:GA41)</f>
        <v>1</v>
      </c>
      <c r="GA42" s="296"/>
      <c r="GB42" s="298">
        <f>SUM(DX42,EH42,ER42,FB42)</f>
        <v>2</v>
      </c>
      <c r="GC42" s="295"/>
      <c r="GD42" s="283"/>
      <c r="GE42" s="283"/>
      <c r="GF42" s="295">
        <f>SUM(EF42,EP42,EZ42,FJ42)</f>
        <v>3</v>
      </c>
      <c r="GG42" s="296"/>
      <c r="GH42" s="297">
        <f>SUM(GH40:GK40)</f>
        <v>66</v>
      </c>
      <c r="GI42" s="255"/>
      <c r="GJ42" s="283"/>
      <c r="GK42" s="283"/>
      <c r="GL42" s="255">
        <f>SUM(GJ41:GM41)</f>
        <v>71</v>
      </c>
      <c r="GM42" s="256"/>
      <c r="GN42" s="257"/>
      <c r="GO42" s="257"/>
      <c r="GQ42" s="2"/>
      <c r="GR42" s="2"/>
      <c r="GS42" s="2"/>
    </row>
    <row r="43" spans="2:201" ht="6.75" customHeight="1">
      <c r="B43" s="409"/>
      <c r="C43" s="410"/>
      <c r="D43" s="410"/>
      <c r="E43" s="410"/>
      <c r="F43" s="410"/>
      <c r="G43" s="410"/>
      <c r="H43" s="410"/>
      <c r="I43" s="470"/>
      <c r="J43" s="435"/>
      <c r="K43" s="436"/>
      <c r="L43" s="164"/>
      <c r="M43" s="435">
        <f>BH11</f>
        <v>13</v>
      </c>
      <c r="N43" s="435"/>
      <c r="O43" s="251" t="s">
        <v>25</v>
      </c>
      <c r="P43" s="435">
        <f>BE11</f>
        <v>15</v>
      </c>
      <c r="Q43" s="435"/>
      <c r="R43" s="160"/>
      <c r="S43" s="437"/>
      <c r="T43" s="436"/>
      <c r="U43" s="437"/>
      <c r="V43" s="435"/>
      <c r="W43" s="172"/>
      <c r="X43" s="435"/>
      <c r="Y43" s="435"/>
      <c r="Z43" s="251"/>
      <c r="AA43" s="435"/>
      <c r="AB43" s="435"/>
      <c r="AC43" s="172"/>
      <c r="AD43" s="435"/>
      <c r="AE43" s="436"/>
      <c r="AF43" s="437"/>
      <c r="AG43" s="435"/>
      <c r="AH43" s="172"/>
      <c r="AI43" s="435"/>
      <c r="AJ43" s="435"/>
      <c r="AK43" s="251"/>
      <c r="AL43" s="435"/>
      <c r="AM43" s="435"/>
      <c r="AN43" s="172"/>
      <c r="AO43" s="435"/>
      <c r="AP43" s="436"/>
      <c r="AQ43" s="437"/>
      <c r="AR43" s="436"/>
      <c r="AS43" s="164"/>
      <c r="AT43" s="435">
        <f>BH35</f>
        <v>15</v>
      </c>
      <c r="AU43" s="435"/>
      <c r="AV43" s="251" t="s">
        <v>25</v>
      </c>
      <c r="AW43" s="435">
        <f>BE35</f>
        <v>12</v>
      </c>
      <c r="AX43" s="435"/>
      <c r="AY43" s="160"/>
      <c r="AZ43" s="437"/>
      <c r="BA43" s="436"/>
      <c r="BB43" s="414"/>
      <c r="BC43" s="415"/>
      <c r="BD43" s="415"/>
      <c r="BE43" s="415"/>
      <c r="BF43" s="415"/>
      <c r="BG43" s="415"/>
      <c r="BH43" s="415"/>
      <c r="BI43" s="415"/>
      <c r="BJ43" s="415"/>
      <c r="BK43" s="415"/>
      <c r="BL43" s="416"/>
      <c r="BM43" s="297"/>
      <c r="BN43" s="438"/>
      <c r="BO43" s="450"/>
      <c r="BP43" s="450"/>
      <c r="BQ43" s="438"/>
      <c r="BR43" s="256"/>
      <c r="BS43" s="297"/>
      <c r="BT43" s="438"/>
      <c r="BU43" s="450"/>
      <c r="BV43" s="450"/>
      <c r="BW43" s="438"/>
      <c r="BX43" s="256"/>
      <c r="BY43" s="297"/>
      <c r="BZ43" s="255"/>
      <c r="CA43" s="450"/>
      <c r="CB43" s="450"/>
      <c r="CC43" s="255"/>
      <c r="CD43" s="256"/>
      <c r="CE43" s="449"/>
      <c r="CF43" s="449"/>
      <c r="CG43" s="2"/>
      <c r="CH43" s="2"/>
      <c r="CI43" s="2"/>
      <c r="CJ43" s="2"/>
      <c r="CK43" s="2"/>
      <c r="CL43" s="2"/>
      <c r="CM43" s="2"/>
      <c r="CN43" s="2"/>
      <c r="CO43" s="2"/>
      <c r="CP43" s="2"/>
      <c r="DP43" s="301"/>
      <c r="DQ43" s="302"/>
      <c r="DR43" s="302"/>
      <c r="DS43" s="302"/>
      <c r="DT43" s="302"/>
      <c r="DU43" s="302"/>
      <c r="DV43" s="302"/>
      <c r="DW43" s="303"/>
      <c r="DX43" s="258"/>
      <c r="DY43" s="253"/>
      <c r="DZ43" s="22"/>
      <c r="EA43" s="258" t="str">
        <f>IF(M43&gt;P43,"1",IF(M43&lt;P43,"0"))</f>
        <v>0</v>
      </c>
      <c r="EB43" s="258"/>
      <c r="EC43" s="258" t="str">
        <f>IF(M43&lt;P43,"1",IF(M43&gt;P43,"0"))</f>
        <v>1</v>
      </c>
      <c r="ED43" s="258"/>
      <c r="EE43" s="19"/>
      <c r="EF43" s="252"/>
      <c r="EG43" s="253"/>
      <c r="EH43" s="252"/>
      <c r="EI43" s="253"/>
      <c r="EJ43" s="22"/>
      <c r="EK43" s="258" t="b">
        <f>IF(X43&gt;AA43,"1",IF(X43&lt;AA43,"0"))</f>
        <v>0</v>
      </c>
      <c r="EL43" s="258"/>
      <c r="EM43" s="258" t="b">
        <f>IF(X43&lt;AA43,"1",IF(X43&gt;AA43,"0"))</f>
        <v>0</v>
      </c>
      <c r="EN43" s="258"/>
      <c r="EO43" s="19"/>
      <c r="EP43" s="252"/>
      <c r="EQ43" s="253"/>
      <c r="ER43" s="252"/>
      <c r="ES43" s="253"/>
      <c r="ET43" s="22"/>
      <c r="EU43" s="258" t="b">
        <f>IF(AI43&gt;AL43,"1",IF(AI43&lt;AL43,"0"))</f>
        <v>0</v>
      </c>
      <c r="EV43" s="258"/>
      <c r="EW43" s="258" t="b">
        <f>IF(AI43&lt;AL43,"1",IF(AI43&gt;AL43,"0"))</f>
        <v>0</v>
      </c>
      <c r="EX43" s="258"/>
      <c r="EY43" s="19"/>
      <c r="EZ43" s="252"/>
      <c r="FA43" s="253"/>
      <c r="FB43" s="252"/>
      <c r="FC43" s="253"/>
      <c r="FD43" s="22"/>
      <c r="FE43" s="258" t="str">
        <f>IF(AT43&gt;AW43,"1",IF(AT43&lt;AW43,"0"))</f>
        <v>1</v>
      </c>
      <c r="FF43" s="258"/>
      <c r="FG43" s="258" t="str">
        <f>IF(AT43&lt;AW43,"1",IF(AT43&gt;AW43,"0"))</f>
        <v>0</v>
      </c>
      <c r="FH43" s="258"/>
      <c r="FI43" s="19"/>
      <c r="FJ43" s="252"/>
      <c r="FK43" s="253"/>
      <c r="FL43" s="316"/>
      <c r="FM43" s="317"/>
      <c r="FN43" s="317"/>
      <c r="FO43" s="317"/>
      <c r="FP43" s="317"/>
      <c r="FQ43" s="317"/>
      <c r="FR43" s="317"/>
      <c r="FS43" s="317"/>
      <c r="FT43" s="317"/>
      <c r="FU43" s="318"/>
      <c r="FV43" s="298"/>
      <c r="FW43" s="295"/>
      <c r="FX43" s="283"/>
      <c r="FY43" s="283"/>
      <c r="FZ43" s="295"/>
      <c r="GA43" s="296"/>
      <c r="GB43" s="298"/>
      <c r="GC43" s="295"/>
      <c r="GD43" s="283"/>
      <c r="GE43" s="283"/>
      <c r="GF43" s="295"/>
      <c r="GG43" s="296"/>
      <c r="GH43" s="297"/>
      <c r="GI43" s="255"/>
      <c r="GJ43" s="283"/>
      <c r="GK43" s="283"/>
      <c r="GL43" s="255"/>
      <c r="GM43" s="256"/>
      <c r="GN43" s="257"/>
      <c r="GO43" s="257"/>
      <c r="GQ43" s="2"/>
      <c r="GR43" s="2"/>
      <c r="GS43" s="2"/>
    </row>
    <row r="44" spans="2:201" ht="6.75" customHeight="1">
      <c r="B44" s="409"/>
      <c r="C44" s="410"/>
      <c r="D44" s="410"/>
      <c r="E44" s="410"/>
      <c r="F44" s="410"/>
      <c r="G44" s="410"/>
      <c r="H44" s="410"/>
      <c r="I44" s="470"/>
      <c r="J44" s="435"/>
      <c r="K44" s="436"/>
      <c r="L44" s="164"/>
      <c r="M44" s="435"/>
      <c r="N44" s="435"/>
      <c r="O44" s="265"/>
      <c r="P44" s="435"/>
      <c r="Q44" s="435"/>
      <c r="R44" s="160"/>
      <c r="S44" s="437"/>
      <c r="T44" s="436"/>
      <c r="U44" s="437"/>
      <c r="V44" s="435"/>
      <c r="W44" s="172"/>
      <c r="X44" s="435"/>
      <c r="Y44" s="435"/>
      <c r="Z44" s="447"/>
      <c r="AA44" s="435"/>
      <c r="AB44" s="435"/>
      <c r="AC44" s="172"/>
      <c r="AD44" s="435"/>
      <c r="AE44" s="436"/>
      <c r="AF44" s="437"/>
      <c r="AG44" s="435"/>
      <c r="AH44" s="172"/>
      <c r="AI44" s="435"/>
      <c r="AJ44" s="435"/>
      <c r="AK44" s="447"/>
      <c r="AL44" s="435"/>
      <c r="AM44" s="435"/>
      <c r="AN44" s="172"/>
      <c r="AO44" s="435"/>
      <c r="AP44" s="436"/>
      <c r="AQ44" s="437"/>
      <c r="AR44" s="436"/>
      <c r="AS44" s="164"/>
      <c r="AT44" s="435"/>
      <c r="AU44" s="435"/>
      <c r="AV44" s="265"/>
      <c r="AW44" s="435"/>
      <c r="AX44" s="435"/>
      <c r="AY44" s="160"/>
      <c r="AZ44" s="437"/>
      <c r="BA44" s="436"/>
      <c r="BB44" s="414"/>
      <c r="BC44" s="415"/>
      <c r="BD44" s="415"/>
      <c r="BE44" s="415"/>
      <c r="BF44" s="415"/>
      <c r="BG44" s="415"/>
      <c r="BH44" s="415"/>
      <c r="BI44" s="415"/>
      <c r="BJ44" s="415"/>
      <c r="BK44" s="415"/>
      <c r="BL44" s="416"/>
      <c r="BM44" s="431"/>
      <c r="BN44" s="432"/>
      <c r="BO44" s="432"/>
      <c r="BP44" s="432"/>
      <c r="BQ44" s="432"/>
      <c r="BR44" s="433"/>
      <c r="BS44" s="431"/>
      <c r="BT44" s="432"/>
      <c r="BU44" s="432"/>
      <c r="BV44" s="432"/>
      <c r="BW44" s="432"/>
      <c r="BX44" s="433"/>
      <c r="BY44" s="431"/>
      <c r="BZ44" s="448"/>
      <c r="CA44" s="448"/>
      <c r="CB44" s="448"/>
      <c r="CC44" s="448"/>
      <c r="CD44" s="433"/>
      <c r="CE44" s="449"/>
      <c r="CF44" s="449"/>
      <c r="CG44" s="2"/>
      <c r="CH44" s="2"/>
      <c r="CI44" s="2"/>
      <c r="CJ44" s="2"/>
      <c r="CK44" s="2"/>
      <c r="CL44" s="2"/>
      <c r="CM44" s="2"/>
      <c r="CN44" s="2"/>
      <c r="CO44" s="2"/>
      <c r="CP44" s="2"/>
      <c r="DP44" s="301"/>
      <c r="DQ44" s="302"/>
      <c r="DR44" s="302"/>
      <c r="DS44" s="302"/>
      <c r="DT44" s="302"/>
      <c r="DU44" s="302"/>
      <c r="DV44" s="302"/>
      <c r="DW44" s="303"/>
      <c r="DX44" s="258"/>
      <c r="DY44" s="253"/>
      <c r="DZ44" s="22"/>
      <c r="EA44" s="258"/>
      <c r="EB44" s="258"/>
      <c r="EC44" s="258"/>
      <c r="ED44" s="258"/>
      <c r="EE44" s="19"/>
      <c r="EF44" s="252"/>
      <c r="EG44" s="253"/>
      <c r="EH44" s="252"/>
      <c r="EI44" s="253"/>
      <c r="EJ44" s="22"/>
      <c r="EK44" s="258"/>
      <c r="EL44" s="258"/>
      <c r="EM44" s="258"/>
      <c r="EN44" s="258"/>
      <c r="EO44" s="19"/>
      <c r="EP44" s="252"/>
      <c r="EQ44" s="253"/>
      <c r="ER44" s="252"/>
      <c r="ES44" s="253"/>
      <c r="ET44" s="22"/>
      <c r="EU44" s="258"/>
      <c r="EV44" s="258"/>
      <c r="EW44" s="258"/>
      <c r="EX44" s="258"/>
      <c r="EY44" s="19"/>
      <c r="EZ44" s="252"/>
      <c r="FA44" s="253"/>
      <c r="FB44" s="252"/>
      <c r="FC44" s="253"/>
      <c r="FD44" s="22"/>
      <c r="FE44" s="258"/>
      <c r="FF44" s="258"/>
      <c r="FG44" s="258"/>
      <c r="FH44" s="258"/>
      <c r="FI44" s="19"/>
      <c r="FJ44" s="252"/>
      <c r="FK44" s="253"/>
      <c r="FL44" s="316"/>
      <c r="FM44" s="317"/>
      <c r="FN44" s="317"/>
      <c r="FO44" s="317"/>
      <c r="FP44" s="317"/>
      <c r="FQ44" s="317"/>
      <c r="FR44" s="317"/>
      <c r="FS44" s="317"/>
      <c r="FT44" s="317"/>
      <c r="FU44" s="318"/>
      <c r="FV44" s="4"/>
      <c r="FW44" s="5"/>
      <c r="FX44" s="5"/>
      <c r="FY44" s="5"/>
      <c r="FZ44" s="5"/>
      <c r="GA44" s="7"/>
      <c r="GB44" s="4"/>
      <c r="GC44" s="5"/>
      <c r="GD44" s="5"/>
      <c r="GE44" s="5"/>
      <c r="GF44" s="5"/>
      <c r="GG44" s="7"/>
      <c r="GH44" s="2"/>
      <c r="GI44" s="2"/>
      <c r="GJ44" s="2"/>
      <c r="GK44" s="2"/>
      <c r="GL44" s="2"/>
      <c r="GM44" s="2"/>
      <c r="GN44" s="257"/>
      <c r="GO44" s="257"/>
      <c r="GQ44" s="2"/>
      <c r="GR44" s="2"/>
      <c r="GS44" s="2"/>
    </row>
    <row r="45" spans="2:201" ht="6.75" customHeight="1">
      <c r="B45" s="409"/>
      <c r="C45" s="410"/>
      <c r="D45" s="410"/>
      <c r="E45" s="410"/>
      <c r="F45" s="410"/>
      <c r="G45" s="410"/>
      <c r="H45" s="410"/>
      <c r="I45" s="470"/>
      <c r="J45" s="435"/>
      <c r="K45" s="436"/>
      <c r="L45" s="164"/>
      <c r="M45" s="435">
        <f>BH13</f>
        <v>0</v>
      </c>
      <c r="N45" s="435"/>
      <c r="O45" s="251" t="s">
        <v>25</v>
      </c>
      <c r="P45" s="435">
        <f>BE13</f>
        <v>0</v>
      </c>
      <c r="Q45" s="435"/>
      <c r="R45" s="160"/>
      <c r="S45" s="437"/>
      <c r="T45" s="436"/>
      <c r="U45" s="437"/>
      <c r="V45" s="435"/>
      <c r="W45" s="172"/>
      <c r="X45" s="435"/>
      <c r="Y45" s="435"/>
      <c r="Z45" s="251"/>
      <c r="AA45" s="435"/>
      <c r="AB45" s="435"/>
      <c r="AC45" s="172"/>
      <c r="AD45" s="435"/>
      <c r="AE45" s="436"/>
      <c r="AF45" s="437"/>
      <c r="AG45" s="435"/>
      <c r="AH45" s="172"/>
      <c r="AI45" s="435"/>
      <c r="AJ45" s="435"/>
      <c r="AK45" s="251"/>
      <c r="AL45" s="435"/>
      <c r="AM45" s="435"/>
      <c r="AN45" s="172"/>
      <c r="AO45" s="435"/>
      <c r="AP45" s="436"/>
      <c r="AQ45" s="437"/>
      <c r="AR45" s="436"/>
      <c r="AS45" s="164"/>
      <c r="AT45" s="435">
        <f>BH37</f>
        <v>16</v>
      </c>
      <c r="AU45" s="435"/>
      <c r="AV45" s="251" t="s">
        <v>25</v>
      </c>
      <c r="AW45" s="435">
        <f>BE37</f>
        <v>14</v>
      </c>
      <c r="AX45" s="435"/>
      <c r="AY45" s="160"/>
      <c r="AZ45" s="437"/>
      <c r="BA45" s="436"/>
      <c r="BB45" s="414"/>
      <c r="BC45" s="415"/>
      <c r="BD45" s="415"/>
      <c r="BE45" s="415"/>
      <c r="BF45" s="415"/>
      <c r="BG45" s="415"/>
      <c r="BH45" s="415"/>
      <c r="BI45" s="415"/>
      <c r="BJ45" s="415"/>
      <c r="BK45" s="415"/>
      <c r="BL45" s="416"/>
      <c r="BM45" s="451"/>
      <c r="BN45" s="452"/>
      <c r="BO45" s="452"/>
      <c r="BP45" s="452"/>
      <c r="BQ45" s="452"/>
      <c r="BR45" s="453"/>
      <c r="BS45" s="451"/>
      <c r="BT45" s="452"/>
      <c r="BU45" s="452"/>
      <c r="BV45" s="452"/>
      <c r="BW45" s="452"/>
      <c r="BX45" s="453"/>
      <c r="BY45" s="451"/>
      <c r="BZ45" s="452"/>
      <c r="CA45" s="452"/>
      <c r="CB45" s="452"/>
      <c r="CC45" s="452"/>
      <c r="CD45" s="453"/>
      <c r="CE45" s="449"/>
      <c r="CF45" s="449"/>
      <c r="CG45" s="2"/>
      <c r="CH45" s="2"/>
      <c r="CI45" s="2"/>
      <c r="CJ45" s="2"/>
      <c r="CK45" s="2"/>
      <c r="CL45" s="2"/>
      <c r="CM45" s="2"/>
      <c r="CN45" s="2"/>
      <c r="CO45" s="2"/>
      <c r="CP45" s="2"/>
      <c r="DP45" s="301"/>
      <c r="DQ45" s="302"/>
      <c r="DR45" s="302"/>
      <c r="DS45" s="302"/>
      <c r="DT45" s="302"/>
      <c r="DU45" s="302"/>
      <c r="DV45" s="302"/>
      <c r="DW45" s="303"/>
      <c r="DX45" s="258"/>
      <c r="DY45" s="253"/>
      <c r="DZ45" s="22"/>
      <c r="EA45" s="258" t="b">
        <f>IF(M45&gt;P45,"1",IF(M45&lt;P45,"0"))</f>
        <v>0</v>
      </c>
      <c r="EB45" s="258"/>
      <c r="EC45" s="258" t="b">
        <f>IF(M45&lt;P45,"1",IF(M45&gt;P45,"0"))</f>
        <v>0</v>
      </c>
      <c r="ED45" s="258"/>
      <c r="EE45" s="19"/>
      <c r="EF45" s="252"/>
      <c r="EG45" s="253"/>
      <c r="EH45" s="252"/>
      <c r="EI45" s="253"/>
      <c r="EJ45" s="22"/>
      <c r="EK45" s="258" t="b">
        <f>IF(X45&gt;AA45,"1",IF(X45&lt;AA45,"0"))</f>
        <v>0</v>
      </c>
      <c r="EL45" s="258"/>
      <c r="EM45" s="258" t="b">
        <f>IF(X45&lt;AA45,"1",IF(X45&gt;AA45,"0"))</f>
        <v>0</v>
      </c>
      <c r="EN45" s="258"/>
      <c r="EO45" s="19"/>
      <c r="EP45" s="252"/>
      <c r="EQ45" s="253"/>
      <c r="ER45" s="252"/>
      <c r="ES45" s="253"/>
      <c r="ET45" s="22"/>
      <c r="EU45" s="258" t="b">
        <f>IF(AI45&gt;AL45,"1",IF(AI45&lt;AL45,"0"))</f>
        <v>0</v>
      </c>
      <c r="EV45" s="258"/>
      <c r="EW45" s="258" t="b">
        <f>IF(AI45&lt;AL45,"1",IF(AI45&gt;AL45,"0"))</f>
        <v>0</v>
      </c>
      <c r="EX45" s="258"/>
      <c r="EY45" s="19"/>
      <c r="EZ45" s="252"/>
      <c r="FA45" s="253"/>
      <c r="FB45" s="252"/>
      <c r="FC45" s="253"/>
      <c r="FD45" s="22"/>
      <c r="FE45" s="258" t="str">
        <f>IF(AT45&gt;AW45,"1",IF(AT45&lt;AW45,"0"))</f>
        <v>1</v>
      </c>
      <c r="FF45" s="258"/>
      <c r="FG45" s="258" t="str">
        <f>IF(AT45&lt;AW45,"1",IF(AT45&gt;AW45,"0"))</f>
        <v>0</v>
      </c>
      <c r="FH45" s="258"/>
      <c r="FI45" s="19"/>
      <c r="FJ45" s="252"/>
      <c r="FK45" s="253"/>
      <c r="FL45" s="316"/>
      <c r="FM45" s="317"/>
      <c r="FN45" s="317"/>
      <c r="FO45" s="317"/>
      <c r="FP45" s="317"/>
      <c r="FQ45" s="317"/>
      <c r="FR45" s="317"/>
      <c r="FS45" s="317"/>
      <c r="FT45" s="317"/>
      <c r="FU45" s="318"/>
      <c r="FV45" s="4"/>
      <c r="FW45" s="5"/>
      <c r="FX45" s="5"/>
      <c r="FY45" s="5"/>
      <c r="FZ45" s="5"/>
      <c r="GA45" s="7"/>
      <c r="GB45" s="4"/>
      <c r="GC45" s="5"/>
      <c r="GD45" s="5"/>
      <c r="GE45" s="5"/>
      <c r="GF45" s="5"/>
      <c r="GG45" s="7"/>
      <c r="GH45" s="2"/>
      <c r="GI45" s="2"/>
      <c r="GJ45" s="2"/>
      <c r="GK45" s="2"/>
      <c r="GL45" s="2"/>
      <c r="GM45" s="2"/>
      <c r="GN45" s="257"/>
      <c r="GO45" s="257"/>
      <c r="GQ45" s="2"/>
      <c r="GR45" s="2"/>
      <c r="GS45" s="2"/>
    </row>
    <row r="46" spans="2:201" ht="6.75" customHeight="1">
      <c r="B46" s="152"/>
      <c r="C46" s="148"/>
      <c r="D46" s="148"/>
      <c r="E46" s="148"/>
      <c r="F46" s="148"/>
      <c r="G46" s="148"/>
      <c r="H46" s="148"/>
      <c r="I46" s="149"/>
      <c r="J46" s="159"/>
      <c r="K46" s="159"/>
      <c r="L46" s="165"/>
      <c r="M46" s="435"/>
      <c r="N46" s="435"/>
      <c r="O46" s="265"/>
      <c r="P46" s="435"/>
      <c r="Q46" s="435"/>
      <c r="R46" s="166"/>
      <c r="S46" s="159"/>
      <c r="T46" s="160"/>
      <c r="U46" s="171"/>
      <c r="V46" s="172"/>
      <c r="W46" s="172"/>
      <c r="X46" s="435"/>
      <c r="Y46" s="435"/>
      <c r="Z46" s="447"/>
      <c r="AA46" s="435"/>
      <c r="AB46" s="435"/>
      <c r="AC46" s="172"/>
      <c r="AD46" s="172"/>
      <c r="AE46" s="173"/>
      <c r="AF46" s="171"/>
      <c r="AG46" s="172"/>
      <c r="AH46" s="172"/>
      <c r="AI46" s="435"/>
      <c r="AJ46" s="435"/>
      <c r="AK46" s="447"/>
      <c r="AL46" s="435"/>
      <c r="AM46" s="435"/>
      <c r="AN46" s="172"/>
      <c r="AO46" s="172"/>
      <c r="AP46" s="173"/>
      <c r="AQ46" s="164"/>
      <c r="AR46" s="159"/>
      <c r="AS46" s="165"/>
      <c r="AT46" s="435"/>
      <c r="AU46" s="435"/>
      <c r="AV46" s="265"/>
      <c r="AW46" s="435"/>
      <c r="AX46" s="435"/>
      <c r="AY46" s="166"/>
      <c r="AZ46" s="159"/>
      <c r="BA46" s="160"/>
      <c r="BB46" s="414"/>
      <c r="BC46" s="415"/>
      <c r="BD46" s="415"/>
      <c r="BE46" s="415"/>
      <c r="BF46" s="415"/>
      <c r="BG46" s="415"/>
      <c r="BH46" s="415"/>
      <c r="BI46" s="415"/>
      <c r="BJ46" s="415"/>
      <c r="BK46" s="415"/>
      <c r="BL46" s="416"/>
      <c r="BM46" s="454"/>
      <c r="BN46" s="455"/>
      <c r="BO46" s="455"/>
      <c r="BP46" s="455"/>
      <c r="BQ46" s="455"/>
      <c r="BR46" s="456"/>
      <c r="BS46" s="460">
        <f>GB46</f>
        <v>0.66666666666666663</v>
      </c>
      <c r="BT46" s="461"/>
      <c r="BU46" s="461"/>
      <c r="BV46" s="461"/>
      <c r="BW46" s="461"/>
      <c r="BX46" s="462"/>
      <c r="BY46" s="466">
        <f>GH46</f>
        <v>0.92957746478873238</v>
      </c>
      <c r="BZ46" s="455"/>
      <c r="CA46" s="455"/>
      <c r="CB46" s="455"/>
      <c r="CC46" s="455"/>
      <c r="CD46" s="456"/>
      <c r="CE46" s="449"/>
      <c r="CF46" s="449"/>
      <c r="CG46" s="2"/>
      <c r="CH46" s="2"/>
      <c r="CI46" s="2"/>
      <c r="CJ46" s="2"/>
      <c r="CK46" s="2"/>
      <c r="CL46" s="2"/>
      <c r="CM46" s="2"/>
      <c r="CN46" s="2"/>
      <c r="CO46" s="2"/>
      <c r="CP46" s="2"/>
      <c r="DP46" s="30"/>
      <c r="DQ46" s="31"/>
      <c r="DR46" s="31"/>
      <c r="DS46" s="31"/>
      <c r="DT46" s="31"/>
      <c r="DU46" s="31"/>
      <c r="DV46" s="31"/>
      <c r="DW46" s="32"/>
      <c r="DX46" s="18"/>
      <c r="DY46" s="18"/>
      <c r="DZ46" s="23"/>
      <c r="EA46" s="258"/>
      <c r="EB46" s="258"/>
      <c r="EC46" s="258"/>
      <c r="ED46" s="258"/>
      <c r="EE46" s="24"/>
      <c r="EF46" s="18"/>
      <c r="EG46" s="19"/>
      <c r="EH46" s="22"/>
      <c r="EI46" s="18"/>
      <c r="EJ46" s="23"/>
      <c r="EK46" s="258"/>
      <c r="EL46" s="258"/>
      <c r="EM46" s="258"/>
      <c r="EN46" s="258"/>
      <c r="EO46" s="24"/>
      <c r="EP46" s="18"/>
      <c r="EQ46" s="19"/>
      <c r="ER46" s="22"/>
      <c r="ES46" s="18"/>
      <c r="ET46" s="23"/>
      <c r="EU46" s="258"/>
      <c r="EV46" s="258"/>
      <c r="EW46" s="258"/>
      <c r="EX46" s="258"/>
      <c r="EY46" s="24"/>
      <c r="EZ46" s="18"/>
      <c r="FA46" s="19"/>
      <c r="FB46" s="22"/>
      <c r="FC46" s="18"/>
      <c r="FD46" s="23"/>
      <c r="FE46" s="258"/>
      <c r="FF46" s="258"/>
      <c r="FG46" s="258"/>
      <c r="FH46" s="258"/>
      <c r="FI46" s="24"/>
      <c r="FJ46" s="18"/>
      <c r="FK46" s="19"/>
      <c r="FL46" s="316"/>
      <c r="FM46" s="317"/>
      <c r="FN46" s="317"/>
      <c r="FO46" s="317"/>
      <c r="FP46" s="317"/>
      <c r="FQ46" s="317"/>
      <c r="FR46" s="317"/>
      <c r="FS46" s="317"/>
      <c r="FT46" s="317"/>
      <c r="FU46" s="318"/>
      <c r="FV46" s="271">
        <f>IF(FZ42=0,FV42,FV42/FZ42)</f>
        <v>1</v>
      </c>
      <c r="FW46" s="284"/>
      <c r="FX46" s="284"/>
      <c r="FY46" s="284"/>
      <c r="FZ46" s="284"/>
      <c r="GA46" s="285"/>
      <c r="GB46" s="271">
        <f>GW18</f>
        <v>0.66666666666666663</v>
      </c>
      <c r="GC46" s="284"/>
      <c r="GD46" s="284"/>
      <c r="GE46" s="284"/>
      <c r="GF46" s="284"/>
      <c r="GG46" s="285"/>
      <c r="GH46" s="289">
        <f>GH42/GL42</f>
        <v>0.92957746478873238</v>
      </c>
      <c r="GI46" s="290"/>
      <c r="GJ46" s="290"/>
      <c r="GK46" s="290"/>
      <c r="GL46" s="290"/>
      <c r="GM46" s="291"/>
      <c r="GN46" s="257"/>
      <c r="GO46" s="257"/>
      <c r="GQ46" s="2"/>
      <c r="GR46" s="2"/>
      <c r="GS46" s="2"/>
    </row>
    <row r="47" spans="2:201" ht="6.75" customHeight="1">
      <c r="B47" s="155"/>
      <c r="C47" s="156"/>
      <c r="D47" s="156"/>
      <c r="E47" s="156"/>
      <c r="F47" s="156"/>
      <c r="G47" s="156"/>
      <c r="H47" s="156"/>
      <c r="I47" s="15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6"/>
      <c r="U47" s="174"/>
      <c r="V47" s="175"/>
      <c r="W47" s="175"/>
      <c r="X47" s="175"/>
      <c r="Y47" s="175"/>
      <c r="Z47" s="175"/>
      <c r="AA47" s="175"/>
      <c r="AB47" s="175"/>
      <c r="AC47" s="175"/>
      <c r="AD47" s="175"/>
      <c r="AE47" s="176"/>
      <c r="AF47" s="174"/>
      <c r="AG47" s="175"/>
      <c r="AH47" s="175"/>
      <c r="AI47" s="175"/>
      <c r="AJ47" s="175"/>
      <c r="AK47" s="175"/>
      <c r="AL47" s="175"/>
      <c r="AM47" s="175"/>
      <c r="AN47" s="175"/>
      <c r="AO47" s="175"/>
      <c r="AP47" s="176"/>
      <c r="AQ47" s="165"/>
      <c r="AR47" s="167"/>
      <c r="AS47" s="167"/>
      <c r="AT47" s="167"/>
      <c r="AU47" s="167"/>
      <c r="AV47" s="167"/>
      <c r="AW47" s="167"/>
      <c r="AX47" s="167"/>
      <c r="AY47" s="167"/>
      <c r="AZ47" s="167"/>
      <c r="BA47" s="166"/>
      <c r="BB47" s="417"/>
      <c r="BC47" s="418"/>
      <c r="BD47" s="418"/>
      <c r="BE47" s="418"/>
      <c r="BF47" s="418"/>
      <c r="BG47" s="418"/>
      <c r="BH47" s="418"/>
      <c r="BI47" s="418"/>
      <c r="BJ47" s="418"/>
      <c r="BK47" s="418"/>
      <c r="BL47" s="419"/>
      <c r="BM47" s="457"/>
      <c r="BN47" s="458"/>
      <c r="BO47" s="458"/>
      <c r="BP47" s="458"/>
      <c r="BQ47" s="458"/>
      <c r="BR47" s="459"/>
      <c r="BS47" s="463"/>
      <c r="BT47" s="464"/>
      <c r="BU47" s="464"/>
      <c r="BV47" s="464"/>
      <c r="BW47" s="464"/>
      <c r="BX47" s="465"/>
      <c r="BY47" s="457"/>
      <c r="BZ47" s="458"/>
      <c r="CA47" s="458"/>
      <c r="CB47" s="458"/>
      <c r="CC47" s="458"/>
      <c r="CD47" s="459"/>
      <c r="CE47" s="449"/>
      <c r="CF47" s="449"/>
      <c r="CG47" s="2"/>
      <c r="CH47" s="2"/>
      <c r="CI47" s="2"/>
      <c r="CJ47" s="2"/>
      <c r="CK47" s="2"/>
      <c r="CL47" s="2"/>
      <c r="CM47" s="2"/>
      <c r="CN47" s="2"/>
      <c r="CO47" s="2"/>
      <c r="CP47" s="2"/>
      <c r="DP47" s="33"/>
      <c r="DQ47" s="34"/>
      <c r="DR47" s="34"/>
      <c r="DS47" s="34"/>
      <c r="DT47" s="34"/>
      <c r="DU47" s="34"/>
      <c r="DV47" s="34"/>
      <c r="DW47" s="35"/>
      <c r="DX47" s="25"/>
      <c r="DY47" s="25"/>
      <c r="DZ47" s="25"/>
      <c r="EA47" s="25"/>
      <c r="EB47" s="25"/>
      <c r="EC47" s="25"/>
      <c r="ED47" s="25"/>
      <c r="EE47" s="25"/>
      <c r="EF47" s="25"/>
      <c r="EG47" s="24"/>
      <c r="EH47" s="23"/>
      <c r="EI47" s="25"/>
      <c r="EJ47" s="25"/>
      <c r="EK47" s="25"/>
      <c r="EL47" s="25"/>
      <c r="EM47" s="25"/>
      <c r="EN47" s="25"/>
      <c r="EO47" s="25"/>
      <c r="EP47" s="25"/>
      <c r="EQ47" s="24"/>
      <c r="ER47" s="23"/>
      <c r="ES47" s="25"/>
      <c r="ET47" s="25"/>
      <c r="EU47" s="25"/>
      <c r="EV47" s="25"/>
      <c r="EW47" s="25"/>
      <c r="EX47" s="25"/>
      <c r="EY47" s="25"/>
      <c r="EZ47" s="25"/>
      <c r="FA47" s="24"/>
      <c r="FB47" s="23"/>
      <c r="FC47" s="25"/>
      <c r="FD47" s="25"/>
      <c r="FE47" s="25"/>
      <c r="FF47" s="25"/>
      <c r="FG47" s="25"/>
      <c r="FH47" s="25"/>
      <c r="FI47" s="25"/>
      <c r="FJ47" s="25"/>
      <c r="FK47" s="24"/>
      <c r="FL47" s="319"/>
      <c r="FM47" s="320"/>
      <c r="FN47" s="320"/>
      <c r="FO47" s="320"/>
      <c r="FP47" s="320"/>
      <c r="FQ47" s="320"/>
      <c r="FR47" s="320"/>
      <c r="FS47" s="320"/>
      <c r="FT47" s="320"/>
      <c r="FU47" s="321"/>
      <c r="FV47" s="286"/>
      <c r="FW47" s="287"/>
      <c r="FX47" s="287"/>
      <c r="FY47" s="287"/>
      <c r="FZ47" s="287"/>
      <c r="GA47" s="288"/>
      <c r="GB47" s="286"/>
      <c r="GC47" s="287"/>
      <c r="GD47" s="287"/>
      <c r="GE47" s="287"/>
      <c r="GF47" s="287"/>
      <c r="GG47" s="288"/>
      <c r="GH47" s="292"/>
      <c r="GI47" s="293"/>
      <c r="GJ47" s="293"/>
      <c r="GK47" s="293"/>
      <c r="GL47" s="293"/>
      <c r="GM47" s="294"/>
      <c r="GN47" s="257"/>
      <c r="GO47" s="257"/>
      <c r="GQ47" s="2"/>
      <c r="GR47" s="2"/>
      <c r="GS47" s="2"/>
    </row>
    <row r="48" spans="2:201" ht="6.75" customHeight="1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</row>
    <row r="49" spans="2:206" ht="6.75" customHeight="1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</row>
    <row r="50" spans="2:206" ht="6.75" customHeight="1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</row>
    <row r="51" spans="2:206" ht="6.75" customHeight="1">
      <c r="B51" s="400" t="s">
        <v>16</v>
      </c>
      <c r="C51" s="401"/>
      <c r="D51" s="401"/>
      <c r="E51" s="401"/>
      <c r="F51" s="401"/>
      <c r="G51" s="401"/>
      <c r="H51" s="401"/>
      <c r="I51" s="402"/>
      <c r="J51" s="403" t="str">
        <f>B56</f>
        <v>Ｂ4</v>
      </c>
      <c r="K51" s="404"/>
      <c r="L51" s="139"/>
      <c r="M51" s="139"/>
      <c r="N51" s="139"/>
      <c r="O51" s="139"/>
      <c r="P51" s="139"/>
      <c r="Q51" s="139"/>
      <c r="R51" s="139"/>
      <c r="S51" s="139"/>
      <c r="T51" s="140"/>
      <c r="U51" s="403" t="str">
        <f>B64</f>
        <v>Ｅ4</v>
      </c>
      <c r="V51" s="404"/>
      <c r="W51" s="139"/>
      <c r="X51" s="139"/>
      <c r="Y51" s="139"/>
      <c r="Z51" s="139"/>
      <c r="AA51" s="139"/>
      <c r="AB51" s="139"/>
      <c r="AC51" s="139"/>
      <c r="AD51" s="139"/>
      <c r="AE51" s="140"/>
      <c r="AF51" s="403" t="str">
        <f>B72</f>
        <v>Ｃ4</v>
      </c>
      <c r="AG51" s="404"/>
      <c r="AH51" s="139"/>
      <c r="AI51" s="139"/>
      <c r="AJ51" s="139"/>
      <c r="AK51" s="139"/>
      <c r="AL51" s="139"/>
      <c r="AM51" s="139"/>
      <c r="AN51" s="139"/>
      <c r="AO51" s="139"/>
      <c r="AP51" s="140"/>
      <c r="AQ51" s="403" t="str">
        <f>B80</f>
        <v>Ｄ4</v>
      </c>
      <c r="AR51" s="404"/>
      <c r="AS51" s="139"/>
      <c r="AT51" s="139"/>
      <c r="AU51" s="139"/>
      <c r="AV51" s="139"/>
      <c r="AW51" s="139"/>
      <c r="AX51" s="139"/>
      <c r="AY51" s="139"/>
      <c r="AZ51" s="139"/>
      <c r="BA51" s="139"/>
      <c r="BB51" s="403" t="str">
        <f>B88</f>
        <v>Ｅ5</v>
      </c>
      <c r="BC51" s="404"/>
      <c r="BD51" s="139"/>
      <c r="BE51" s="139"/>
      <c r="BF51" s="139"/>
      <c r="BG51" s="139"/>
      <c r="BH51" s="139"/>
      <c r="BI51" s="139"/>
      <c r="BJ51" s="139"/>
      <c r="BK51" s="139"/>
      <c r="BL51" s="140"/>
      <c r="BM51" s="445" t="s">
        <v>0</v>
      </c>
      <c r="BN51" s="445"/>
      <c r="BO51" s="445"/>
      <c r="BP51" s="445"/>
      <c r="BQ51" s="445"/>
      <c r="BR51" s="445"/>
      <c r="BS51" s="445" t="s">
        <v>1</v>
      </c>
      <c r="BT51" s="445"/>
      <c r="BU51" s="445"/>
      <c r="BV51" s="445"/>
      <c r="BW51" s="445"/>
      <c r="BX51" s="445"/>
      <c r="BY51" s="445" t="s">
        <v>2</v>
      </c>
      <c r="BZ51" s="445"/>
      <c r="CA51" s="445"/>
      <c r="CB51" s="445"/>
      <c r="CC51" s="445"/>
      <c r="CD51" s="445"/>
      <c r="CE51" s="446" t="s">
        <v>3</v>
      </c>
      <c r="CF51" s="446"/>
      <c r="CG51" s="2"/>
      <c r="CH51" s="2"/>
      <c r="CI51" s="2"/>
      <c r="CJ51" s="2"/>
      <c r="CK51" s="2"/>
      <c r="CL51" s="2"/>
      <c r="CM51" s="2"/>
      <c r="CN51" s="2"/>
      <c r="CO51" s="2"/>
      <c r="CP51" s="2"/>
      <c r="DP51" s="259" t="s">
        <v>5</v>
      </c>
      <c r="DQ51" s="260"/>
      <c r="DR51" s="260"/>
      <c r="DS51" s="260"/>
      <c r="DT51" s="260"/>
      <c r="DU51" s="260"/>
      <c r="DV51" s="260"/>
      <c r="DW51" s="261"/>
      <c r="DX51" s="267">
        <v>1</v>
      </c>
      <c r="DY51" s="268"/>
      <c r="DZ51" s="28"/>
      <c r="EA51" s="28"/>
      <c r="EB51" s="28"/>
      <c r="EC51" s="28"/>
      <c r="ED51" s="28"/>
      <c r="EE51" s="28"/>
      <c r="EF51" s="28"/>
      <c r="EG51" s="29"/>
      <c r="EH51" s="267">
        <v>2</v>
      </c>
      <c r="EI51" s="268"/>
      <c r="EJ51" s="28"/>
      <c r="EK51" s="28"/>
      <c r="EL51" s="28"/>
      <c r="EM51" s="28"/>
      <c r="EN51" s="28"/>
      <c r="EO51" s="28"/>
      <c r="EP51" s="28"/>
      <c r="EQ51" s="29"/>
      <c r="ER51" s="267">
        <v>3</v>
      </c>
      <c r="ES51" s="268"/>
      <c r="ET51" s="28"/>
      <c r="EU51" s="28"/>
      <c r="EV51" s="28"/>
      <c r="EW51" s="28"/>
      <c r="EX51" s="28"/>
      <c r="EY51" s="28"/>
      <c r="EZ51" s="28"/>
      <c r="FA51" s="29"/>
      <c r="FB51" s="267">
        <v>4</v>
      </c>
      <c r="FC51" s="268"/>
      <c r="FD51" s="28"/>
      <c r="FE51" s="28"/>
      <c r="FF51" s="28"/>
      <c r="FG51" s="28"/>
      <c r="FH51" s="28"/>
      <c r="FI51" s="28"/>
      <c r="FJ51" s="28"/>
      <c r="FK51" s="29"/>
      <c r="FL51" s="267">
        <v>4</v>
      </c>
      <c r="FM51" s="268"/>
      <c r="FN51" s="28"/>
      <c r="FO51" s="28"/>
      <c r="FP51" s="28"/>
      <c r="FQ51" s="28"/>
      <c r="FR51" s="28"/>
      <c r="FS51" s="28"/>
      <c r="FT51" s="28"/>
      <c r="FU51" s="29"/>
      <c r="FV51" s="346" t="s">
        <v>0</v>
      </c>
      <c r="FW51" s="346"/>
      <c r="FX51" s="346"/>
      <c r="FY51" s="346"/>
      <c r="FZ51" s="346"/>
      <c r="GA51" s="346"/>
      <c r="GB51" s="346" t="s">
        <v>1</v>
      </c>
      <c r="GC51" s="346"/>
      <c r="GD51" s="346"/>
      <c r="GE51" s="346"/>
      <c r="GF51" s="346"/>
      <c r="GG51" s="346"/>
      <c r="GH51" s="346" t="s">
        <v>2</v>
      </c>
      <c r="GI51" s="346"/>
      <c r="GJ51" s="346"/>
      <c r="GK51" s="346"/>
      <c r="GL51" s="346"/>
      <c r="GM51" s="346"/>
      <c r="GN51" s="353" t="s">
        <v>3</v>
      </c>
      <c r="GO51" s="353"/>
    </row>
    <row r="52" spans="2:206" ht="6.75" customHeight="1">
      <c r="B52" s="347"/>
      <c r="C52" s="348"/>
      <c r="D52" s="348"/>
      <c r="E52" s="348"/>
      <c r="F52" s="348"/>
      <c r="G52" s="348"/>
      <c r="H52" s="348"/>
      <c r="I52" s="349"/>
      <c r="J52" s="405"/>
      <c r="K52" s="406"/>
      <c r="L52" s="141"/>
      <c r="M52" s="141"/>
      <c r="N52" s="141"/>
      <c r="O52" s="141"/>
      <c r="P52" s="141"/>
      <c r="Q52" s="141"/>
      <c r="R52" s="141"/>
      <c r="S52" s="141"/>
      <c r="T52" s="142"/>
      <c r="U52" s="405"/>
      <c r="V52" s="406"/>
      <c r="W52" s="141"/>
      <c r="X52" s="141"/>
      <c r="Y52" s="141"/>
      <c r="Z52" s="141"/>
      <c r="AA52" s="141"/>
      <c r="AB52" s="141"/>
      <c r="AC52" s="141"/>
      <c r="AD52" s="141"/>
      <c r="AE52" s="142"/>
      <c r="AF52" s="405"/>
      <c r="AG52" s="406"/>
      <c r="AH52" s="141"/>
      <c r="AI52" s="141"/>
      <c r="AJ52" s="141"/>
      <c r="AK52" s="141"/>
      <c r="AL52" s="141"/>
      <c r="AM52" s="141"/>
      <c r="AN52" s="141"/>
      <c r="AO52" s="141"/>
      <c r="AP52" s="142"/>
      <c r="AQ52" s="405"/>
      <c r="AR52" s="406"/>
      <c r="AS52" s="141"/>
      <c r="AT52" s="141"/>
      <c r="AU52" s="141"/>
      <c r="AV52" s="141"/>
      <c r="AW52" s="141"/>
      <c r="AX52" s="141"/>
      <c r="AY52" s="141"/>
      <c r="AZ52" s="141"/>
      <c r="BA52" s="141"/>
      <c r="BB52" s="405"/>
      <c r="BC52" s="406"/>
      <c r="BD52" s="141"/>
      <c r="BE52" s="141"/>
      <c r="BF52" s="141"/>
      <c r="BG52" s="141"/>
      <c r="BH52" s="141"/>
      <c r="BI52" s="141"/>
      <c r="BJ52" s="141"/>
      <c r="BK52" s="141"/>
      <c r="BL52" s="142"/>
      <c r="BM52" s="445"/>
      <c r="BN52" s="445"/>
      <c r="BO52" s="445"/>
      <c r="BP52" s="445"/>
      <c r="BQ52" s="445"/>
      <c r="BR52" s="445"/>
      <c r="BS52" s="445"/>
      <c r="BT52" s="445"/>
      <c r="BU52" s="445"/>
      <c r="BV52" s="445"/>
      <c r="BW52" s="445"/>
      <c r="BX52" s="445"/>
      <c r="BY52" s="445"/>
      <c r="BZ52" s="445"/>
      <c r="CA52" s="445"/>
      <c r="CB52" s="445"/>
      <c r="CC52" s="445"/>
      <c r="CD52" s="445"/>
      <c r="CE52" s="446"/>
      <c r="CF52" s="446"/>
      <c r="CG52" s="2"/>
      <c r="CH52" s="2"/>
      <c r="CI52" s="2"/>
      <c r="CJ52" s="2"/>
      <c r="CK52" s="2"/>
      <c r="CL52" s="2"/>
      <c r="CM52" s="2"/>
      <c r="CN52" s="2"/>
      <c r="CO52" s="2"/>
      <c r="CP52" s="2"/>
      <c r="DP52" s="262"/>
      <c r="DQ52" s="263"/>
      <c r="DR52" s="263"/>
      <c r="DS52" s="263"/>
      <c r="DT52" s="263"/>
      <c r="DU52" s="263"/>
      <c r="DV52" s="263"/>
      <c r="DW52" s="264"/>
      <c r="DX52" s="269"/>
      <c r="DY52" s="270"/>
      <c r="DZ52" s="31"/>
      <c r="EA52" s="31"/>
      <c r="EB52" s="31"/>
      <c r="EC52" s="31"/>
      <c r="ED52" s="31"/>
      <c r="EE52" s="31"/>
      <c r="EF52" s="31"/>
      <c r="EG52" s="32"/>
      <c r="EH52" s="269"/>
      <c r="EI52" s="270"/>
      <c r="EJ52" s="31"/>
      <c r="EK52" s="31"/>
      <c r="EL52" s="31"/>
      <c r="EM52" s="31"/>
      <c r="EN52" s="31"/>
      <c r="EO52" s="31"/>
      <c r="EP52" s="31"/>
      <c r="EQ52" s="32"/>
      <c r="ER52" s="269"/>
      <c r="ES52" s="270"/>
      <c r="ET52" s="31"/>
      <c r="EU52" s="31"/>
      <c r="EV52" s="31"/>
      <c r="EW52" s="31"/>
      <c r="EX52" s="31"/>
      <c r="EY52" s="31"/>
      <c r="EZ52" s="31"/>
      <c r="FA52" s="32"/>
      <c r="FB52" s="269"/>
      <c r="FC52" s="270"/>
      <c r="FD52" s="31"/>
      <c r="FE52" s="31"/>
      <c r="FF52" s="31"/>
      <c r="FG52" s="31"/>
      <c r="FH52" s="31"/>
      <c r="FI52" s="31"/>
      <c r="FJ52" s="31"/>
      <c r="FK52" s="32"/>
      <c r="FL52" s="269"/>
      <c r="FM52" s="270"/>
      <c r="FN52" s="31"/>
      <c r="FO52" s="31"/>
      <c r="FP52" s="31"/>
      <c r="FQ52" s="31"/>
      <c r="FR52" s="31"/>
      <c r="FS52" s="31"/>
      <c r="FT52" s="31"/>
      <c r="FU52" s="32"/>
      <c r="FV52" s="346"/>
      <c r="FW52" s="346"/>
      <c r="FX52" s="346"/>
      <c r="FY52" s="346"/>
      <c r="FZ52" s="346"/>
      <c r="GA52" s="346"/>
      <c r="GB52" s="346"/>
      <c r="GC52" s="346"/>
      <c r="GD52" s="346"/>
      <c r="GE52" s="346"/>
      <c r="GF52" s="346"/>
      <c r="GG52" s="346"/>
      <c r="GH52" s="346"/>
      <c r="GI52" s="346"/>
      <c r="GJ52" s="346"/>
      <c r="GK52" s="346"/>
      <c r="GL52" s="346"/>
      <c r="GM52" s="346"/>
      <c r="GN52" s="353"/>
      <c r="GO52" s="353"/>
    </row>
    <row r="53" spans="2:206" ht="6.75" customHeight="1">
      <c r="B53" s="347"/>
      <c r="C53" s="348"/>
      <c r="D53" s="348"/>
      <c r="E53" s="348"/>
      <c r="F53" s="348"/>
      <c r="G53" s="348"/>
      <c r="H53" s="348"/>
      <c r="I53" s="349"/>
      <c r="J53" s="439" t="str">
        <f>B58</f>
        <v>ＫＯＧ-Ｏ</v>
      </c>
      <c r="K53" s="440"/>
      <c r="L53" s="440"/>
      <c r="M53" s="440"/>
      <c r="N53" s="440"/>
      <c r="O53" s="440"/>
      <c r="P53" s="440"/>
      <c r="Q53" s="440"/>
      <c r="R53" s="440"/>
      <c r="S53" s="440"/>
      <c r="T53" s="441"/>
      <c r="U53" s="439" t="str">
        <f>B66</f>
        <v>ＮＢＦ</v>
      </c>
      <c r="V53" s="440"/>
      <c r="W53" s="440"/>
      <c r="X53" s="440"/>
      <c r="Y53" s="440"/>
      <c r="Z53" s="440"/>
      <c r="AA53" s="440"/>
      <c r="AB53" s="440"/>
      <c r="AC53" s="440"/>
      <c r="AD53" s="440"/>
      <c r="AE53" s="441"/>
      <c r="AF53" s="439" t="str">
        <f>B74</f>
        <v>Feliz</v>
      </c>
      <c r="AG53" s="440"/>
      <c r="AH53" s="440"/>
      <c r="AI53" s="440"/>
      <c r="AJ53" s="440"/>
      <c r="AK53" s="440"/>
      <c r="AL53" s="440"/>
      <c r="AM53" s="440"/>
      <c r="AN53" s="440"/>
      <c r="AO53" s="440"/>
      <c r="AP53" s="441"/>
      <c r="AQ53" s="439" t="str">
        <f>B82</f>
        <v>スターズ</v>
      </c>
      <c r="AR53" s="440"/>
      <c r="AS53" s="440"/>
      <c r="AT53" s="440"/>
      <c r="AU53" s="440"/>
      <c r="AV53" s="440"/>
      <c r="AW53" s="440"/>
      <c r="AX53" s="440"/>
      <c r="AY53" s="440"/>
      <c r="AZ53" s="440"/>
      <c r="BA53" s="441"/>
      <c r="BB53" s="439" t="str">
        <f>B90</f>
        <v>ＫＯＧ-Ｇ</v>
      </c>
      <c r="BC53" s="440"/>
      <c r="BD53" s="440"/>
      <c r="BE53" s="440"/>
      <c r="BF53" s="440"/>
      <c r="BG53" s="440"/>
      <c r="BH53" s="440"/>
      <c r="BI53" s="440"/>
      <c r="BJ53" s="440"/>
      <c r="BK53" s="440"/>
      <c r="BL53" s="441"/>
      <c r="BM53" s="445"/>
      <c r="BN53" s="445"/>
      <c r="BO53" s="445"/>
      <c r="BP53" s="445"/>
      <c r="BQ53" s="445"/>
      <c r="BR53" s="445"/>
      <c r="BS53" s="445"/>
      <c r="BT53" s="445"/>
      <c r="BU53" s="445"/>
      <c r="BV53" s="445"/>
      <c r="BW53" s="445"/>
      <c r="BX53" s="445"/>
      <c r="BY53" s="445"/>
      <c r="BZ53" s="445"/>
      <c r="CA53" s="445"/>
      <c r="CB53" s="445"/>
      <c r="CC53" s="445"/>
      <c r="CD53" s="445"/>
      <c r="CE53" s="446"/>
      <c r="CF53" s="446"/>
      <c r="CG53" s="2"/>
      <c r="CH53" s="2"/>
      <c r="CI53" s="2"/>
      <c r="CJ53" s="2"/>
      <c r="CK53" s="2"/>
      <c r="CL53" s="2"/>
      <c r="CM53" s="2"/>
      <c r="CN53" s="2"/>
      <c r="CO53" s="2"/>
      <c r="CP53" s="2"/>
      <c r="DP53" s="262"/>
      <c r="DQ53" s="263"/>
      <c r="DR53" s="263"/>
      <c r="DS53" s="263"/>
      <c r="DT53" s="263"/>
      <c r="DU53" s="263"/>
      <c r="DV53" s="263"/>
      <c r="DW53" s="264"/>
      <c r="DX53" s="304" t="str">
        <f>DP58</f>
        <v>ＫＯＧ-Ｏ</v>
      </c>
      <c r="DY53" s="305"/>
      <c r="DZ53" s="305"/>
      <c r="EA53" s="305"/>
      <c r="EB53" s="305"/>
      <c r="EC53" s="305"/>
      <c r="ED53" s="305"/>
      <c r="EE53" s="305"/>
      <c r="EF53" s="305"/>
      <c r="EG53" s="306"/>
      <c r="EH53" s="304" t="str">
        <f>DP66</f>
        <v>ＮＢＦ</v>
      </c>
      <c r="EI53" s="305"/>
      <c r="EJ53" s="305"/>
      <c r="EK53" s="305"/>
      <c r="EL53" s="305"/>
      <c r="EM53" s="305"/>
      <c r="EN53" s="305"/>
      <c r="EO53" s="305"/>
      <c r="EP53" s="305"/>
      <c r="EQ53" s="306"/>
      <c r="ER53" s="304" t="str">
        <f>DP74</f>
        <v>Feliz</v>
      </c>
      <c r="ES53" s="305"/>
      <c r="ET53" s="305"/>
      <c r="EU53" s="305"/>
      <c r="EV53" s="305"/>
      <c r="EW53" s="305"/>
      <c r="EX53" s="305"/>
      <c r="EY53" s="305"/>
      <c r="EZ53" s="305"/>
      <c r="FA53" s="306"/>
      <c r="FB53" s="304">
        <f>DZ74</f>
        <v>0</v>
      </c>
      <c r="FC53" s="305"/>
      <c r="FD53" s="305"/>
      <c r="FE53" s="305"/>
      <c r="FF53" s="305"/>
      <c r="FG53" s="305"/>
      <c r="FH53" s="305"/>
      <c r="FI53" s="305"/>
      <c r="FJ53" s="305"/>
      <c r="FK53" s="306"/>
      <c r="FL53" s="304" t="str">
        <f>DP90</f>
        <v>ＫＯＧ-Ｇ</v>
      </c>
      <c r="FM53" s="305"/>
      <c r="FN53" s="305"/>
      <c r="FO53" s="305"/>
      <c r="FP53" s="305"/>
      <c r="FQ53" s="305"/>
      <c r="FR53" s="305"/>
      <c r="FS53" s="305"/>
      <c r="FT53" s="305"/>
      <c r="FU53" s="306"/>
      <c r="FV53" s="346"/>
      <c r="FW53" s="346"/>
      <c r="FX53" s="346"/>
      <c r="FY53" s="346"/>
      <c r="FZ53" s="346"/>
      <c r="GA53" s="346"/>
      <c r="GB53" s="346"/>
      <c r="GC53" s="346"/>
      <c r="GD53" s="346"/>
      <c r="GE53" s="346"/>
      <c r="GF53" s="346"/>
      <c r="GG53" s="346"/>
      <c r="GH53" s="346"/>
      <c r="GI53" s="346"/>
      <c r="GJ53" s="346"/>
      <c r="GK53" s="346"/>
      <c r="GL53" s="346"/>
      <c r="GM53" s="346"/>
      <c r="GN53" s="353"/>
      <c r="GO53" s="353"/>
    </row>
    <row r="54" spans="2:206" ht="6.75" customHeight="1">
      <c r="B54" s="347" t="s">
        <v>50</v>
      </c>
      <c r="C54" s="348"/>
      <c r="D54" s="348"/>
      <c r="E54" s="348"/>
      <c r="F54" s="348"/>
      <c r="G54" s="348"/>
      <c r="H54" s="348"/>
      <c r="I54" s="349"/>
      <c r="J54" s="439"/>
      <c r="K54" s="440"/>
      <c r="L54" s="440"/>
      <c r="M54" s="440"/>
      <c r="N54" s="440"/>
      <c r="O54" s="440"/>
      <c r="P54" s="440"/>
      <c r="Q54" s="440"/>
      <c r="R54" s="440"/>
      <c r="S54" s="440"/>
      <c r="T54" s="441"/>
      <c r="U54" s="439"/>
      <c r="V54" s="440"/>
      <c r="W54" s="440"/>
      <c r="X54" s="440"/>
      <c r="Y54" s="440"/>
      <c r="Z54" s="440"/>
      <c r="AA54" s="440"/>
      <c r="AB54" s="440"/>
      <c r="AC54" s="440"/>
      <c r="AD54" s="440"/>
      <c r="AE54" s="441"/>
      <c r="AF54" s="439"/>
      <c r="AG54" s="440"/>
      <c r="AH54" s="440"/>
      <c r="AI54" s="440"/>
      <c r="AJ54" s="440"/>
      <c r="AK54" s="440"/>
      <c r="AL54" s="440"/>
      <c r="AM54" s="440"/>
      <c r="AN54" s="440"/>
      <c r="AO54" s="440"/>
      <c r="AP54" s="441"/>
      <c r="AQ54" s="439"/>
      <c r="AR54" s="440"/>
      <c r="AS54" s="440"/>
      <c r="AT54" s="440"/>
      <c r="AU54" s="440"/>
      <c r="AV54" s="440"/>
      <c r="AW54" s="440"/>
      <c r="AX54" s="440"/>
      <c r="AY54" s="440"/>
      <c r="AZ54" s="440"/>
      <c r="BA54" s="441"/>
      <c r="BB54" s="439"/>
      <c r="BC54" s="440"/>
      <c r="BD54" s="440"/>
      <c r="BE54" s="440"/>
      <c r="BF54" s="440"/>
      <c r="BG54" s="440"/>
      <c r="BH54" s="440"/>
      <c r="BI54" s="440"/>
      <c r="BJ54" s="440"/>
      <c r="BK54" s="440"/>
      <c r="BL54" s="441"/>
      <c r="BM54" s="445"/>
      <c r="BN54" s="445"/>
      <c r="BO54" s="445"/>
      <c r="BP54" s="445"/>
      <c r="BQ54" s="445"/>
      <c r="BR54" s="445"/>
      <c r="BS54" s="445"/>
      <c r="BT54" s="445"/>
      <c r="BU54" s="445"/>
      <c r="BV54" s="445"/>
      <c r="BW54" s="445"/>
      <c r="BX54" s="445"/>
      <c r="BY54" s="445"/>
      <c r="BZ54" s="445"/>
      <c r="CA54" s="445"/>
      <c r="CB54" s="445"/>
      <c r="CC54" s="445"/>
      <c r="CD54" s="445"/>
      <c r="CE54" s="446"/>
      <c r="CF54" s="446"/>
      <c r="CG54" s="2"/>
      <c r="CH54" s="2"/>
      <c r="CI54" s="2"/>
      <c r="CJ54" s="2"/>
      <c r="CK54" s="2"/>
      <c r="CL54" s="2"/>
      <c r="CM54" s="2"/>
      <c r="CN54" s="2"/>
      <c r="CO54" s="2"/>
      <c r="CP54" s="2"/>
      <c r="DP54" s="262" t="s">
        <v>6</v>
      </c>
      <c r="DQ54" s="263"/>
      <c r="DR54" s="263"/>
      <c r="DS54" s="263"/>
      <c r="DT54" s="263"/>
      <c r="DU54" s="263"/>
      <c r="DV54" s="263"/>
      <c r="DW54" s="264"/>
      <c r="DX54" s="304"/>
      <c r="DY54" s="305"/>
      <c r="DZ54" s="305"/>
      <c r="EA54" s="305"/>
      <c r="EB54" s="305"/>
      <c r="EC54" s="305"/>
      <c r="ED54" s="305"/>
      <c r="EE54" s="305"/>
      <c r="EF54" s="305"/>
      <c r="EG54" s="306"/>
      <c r="EH54" s="304"/>
      <c r="EI54" s="305"/>
      <c r="EJ54" s="305"/>
      <c r="EK54" s="305"/>
      <c r="EL54" s="305"/>
      <c r="EM54" s="305"/>
      <c r="EN54" s="305"/>
      <c r="EO54" s="305"/>
      <c r="EP54" s="305"/>
      <c r="EQ54" s="306"/>
      <c r="ER54" s="304"/>
      <c r="ES54" s="305"/>
      <c r="ET54" s="305"/>
      <c r="EU54" s="305"/>
      <c r="EV54" s="305"/>
      <c r="EW54" s="305"/>
      <c r="EX54" s="305"/>
      <c r="EY54" s="305"/>
      <c r="EZ54" s="305"/>
      <c r="FA54" s="306"/>
      <c r="FB54" s="304"/>
      <c r="FC54" s="305"/>
      <c r="FD54" s="305"/>
      <c r="FE54" s="305"/>
      <c r="FF54" s="305"/>
      <c r="FG54" s="305"/>
      <c r="FH54" s="305"/>
      <c r="FI54" s="305"/>
      <c r="FJ54" s="305"/>
      <c r="FK54" s="306"/>
      <c r="FL54" s="304"/>
      <c r="FM54" s="305"/>
      <c r="FN54" s="305"/>
      <c r="FO54" s="305"/>
      <c r="FP54" s="305"/>
      <c r="FQ54" s="305"/>
      <c r="FR54" s="305"/>
      <c r="FS54" s="305"/>
      <c r="FT54" s="305"/>
      <c r="FU54" s="306"/>
      <c r="FV54" s="346"/>
      <c r="FW54" s="346"/>
      <c r="FX54" s="346"/>
      <c r="FY54" s="346"/>
      <c r="FZ54" s="346"/>
      <c r="GA54" s="346"/>
      <c r="GB54" s="346"/>
      <c r="GC54" s="346"/>
      <c r="GD54" s="346"/>
      <c r="GE54" s="346"/>
      <c r="GF54" s="346"/>
      <c r="GG54" s="346"/>
      <c r="GH54" s="346"/>
      <c r="GI54" s="346"/>
      <c r="GJ54" s="346"/>
      <c r="GK54" s="346"/>
      <c r="GL54" s="346"/>
      <c r="GM54" s="346"/>
      <c r="GN54" s="353"/>
      <c r="GO54" s="353"/>
    </row>
    <row r="55" spans="2:206" ht="6.75" customHeight="1">
      <c r="B55" s="350"/>
      <c r="C55" s="351"/>
      <c r="D55" s="351"/>
      <c r="E55" s="351"/>
      <c r="F55" s="351"/>
      <c r="G55" s="351"/>
      <c r="H55" s="351"/>
      <c r="I55" s="352"/>
      <c r="J55" s="442"/>
      <c r="K55" s="443"/>
      <c r="L55" s="443"/>
      <c r="M55" s="443"/>
      <c r="N55" s="443"/>
      <c r="O55" s="443"/>
      <c r="P55" s="443"/>
      <c r="Q55" s="443"/>
      <c r="R55" s="443"/>
      <c r="S55" s="443"/>
      <c r="T55" s="444"/>
      <c r="U55" s="442"/>
      <c r="V55" s="443"/>
      <c r="W55" s="443"/>
      <c r="X55" s="443"/>
      <c r="Y55" s="443"/>
      <c r="Z55" s="443"/>
      <c r="AA55" s="443"/>
      <c r="AB55" s="443"/>
      <c r="AC55" s="443"/>
      <c r="AD55" s="443"/>
      <c r="AE55" s="444"/>
      <c r="AF55" s="442"/>
      <c r="AG55" s="443"/>
      <c r="AH55" s="443"/>
      <c r="AI55" s="443"/>
      <c r="AJ55" s="443"/>
      <c r="AK55" s="443"/>
      <c r="AL55" s="443"/>
      <c r="AM55" s="443"/>
      <c r="AN55" s="443"/>
      <c r="AO55" s="443"/>
      <c r="AP55" s="444"/>
      <c r="AQ55" s="442"/>
      <c r="AR55" s="443"/>
      <c r="AS55" s="443"/>
      <c r="AT55" s="443"/>
      <c r="AU55" s="443"/>
      <c r="AV55" s="443"/>
      <c r="AW55" s="443"/>
      <c r="AX55" s="443"/>
      <c r="AY55" s="443"/>
      <c r="AZ55" s="443"/>
      <c r="BA55" s="444"/>
      <c r="BB55" s="442"/>
      <c r="BC55" s="443"/>
      <c r="BD55" s="443"/>
      <c r="BE55" s="443"/>
      <c r="BF55" s="443"/>
      <c r="BG55" s="443"/>
      <c r="BH55" s="443"/>
      <c r="BI55" s="443"/>
      <c r="BJ55" s="443"/>
      <c r="BK55" s="443"/>
      <c r="BL55" s="444"/>
      <c r="BM55" s="445"/>
      <c r="BN55" s="445"/>
      <c r="BO55" s="445"/>
      <c r="BP55" s="445"/>
      <c r="BQ55" s="445"/>
      <c r="BR55" s="445"/>
      <c r="BS55" s="445"/>
      <c r="BT55" s="445"/>
      <c r="BU55" s="445"/>
      <c r="BV55" s="445"/>
      <c r="BW55" s="445"/>
      <c r="BX55" s="445"/>
      <c r="BY55" s="445"/>
      <c r="BZ55" s="445"/>
      <c r="CA55" s="445"/>
      <c r="CB55" s="445"/>
      <c r="CC55" s="445"/>
      <c r="CD55" s="445"/>
      <c r="CE55" s="446"/>
      <c r="CF55" s="446"/>
      <c r="CG55" s="2"/>
      <c r="CH55" s="2"/>
      <c r="CI55" s="2"/>
      <c r="CJ55" s="2"/>
      <c r="CK55" s="2"/>
      <c r="CL55" s="2"/>
      <c r="CM55" s="2"/>
      <c r="CN55" s="2"/>
      <c r="CO55" s="2"/>
      <c r="CP55" s="2"/>
      <c r="DP55" s="354"/>
      <c r="DQ55" s="355"/>
      <c r="DR55" s="355"/>
      <c r="DS55" s="355"/>
      <c r="DT55" s="355"/>
      <c r="DU55" s="355"/>
      <c r="DV55" s="355"/>
      <c r="DW55" s="356"/>
      <c r="DX55" s="307"/>
      <c r="DY55" s="308"/>
      <c r="DZ55" s="308"/>
      <c r="EA55" s="308"/>
      <c r="EB55" s="308"/>
      <c r="EC55" s="308"/>
      <c r="ED55" s="308"/>
      <c r="EE55" s="308"/>
      <c r="EF55" s="308"/>
      <c r="EG55" s="309"/>
      <c r="EH55" s="307"/>
      <c r="EI55" s="308"/>
      <c r="EJ55" s="308"/>
      <c r="EK55" s="308"/>
      <c r="EL55" s="308"/>
      <c r="EM55" s="308"/>
      <c r="EN55" s="308"/>
      <c r="EO55" s="308"/>
      <c r="EP55" s="308"/>
      <c r="EQ55" s="309"/>
      <c r="ER55" s="307"/>
      <c r="ES55" s="308"/>
      <c r="ET55" s="308"/>
      <c r="EU55" s="308"/>
      <c r="EV55" s="308"/>
      <c r="EW55" s="308"/>
      <c r="EX55" s="308"/>
      <c r="EY55" s="308"/>
      <c r="EZ55" s="308"/>
      <c r="FA55" s="309"/>
      <c r="FB55" s="307"/>
      <c r="FC55" s="308"/>
      <c r="FD55" s="308"/>
      <c r="FE55" s="308"/>
      <c r="FF55" s="308"/>
      <c r="FG55" s="308"/>
      <c r="FH55" s="308"/>
      <c r="FI55" s="308"/>
      <c r="FJ55" s="308"/>
      <c r="FK55" s="309"/>
      <c r="FL55" s="307"/>
      <c r="FM55" s="308"/>
      <c r="FN55" s="308"/>
      <c r="FO55" s="308"/>
      <c r="FP55" s="308"/>
      <c r="FQ55" s="308"/>
      <c r="FR55" s="308"/>
      <c r="FS55" s="308"/>
      <c r="FT55" s="308"/>
      <c r="FU55" s="309"/>
      <c r="FV55" s="346"/>
      <c r="FW55" s="346"/>
      <c r="FX55" s="346"/>
      <c r="FY55" s="346"/>
      <c r="FZ55" s="346"/>
      <c r="GA55" s="346"/>
      <c r="GB55" s="346"/>
      <c r="GC55" s="346"/>
      <c r="GD55" s="346"/>
      <c r="GE55" s="346"/>
      <c r="GF55" s="346"/>
      <c r="GG55" s="346"/>
      <c r="GH55" s="346"/>
      <c r="GI55" s="346"/>
      <c r="GJ55" s="346"/>
      <c r="GK55" s="346"/>
      <c r="GL55" s="346"/>
      <c r="GM55" s="346"/>
      <c r="GN55" s="353"/>
      <c r="GO55" s="353"/>
    </row>
    <row r="56" spans="2:206" ht="6.75" customHeight="1">
      <c r="B56" s="407" t="s">
        <v>51</v>
      </c>
      <c r="C56" s="408"/>
      <c r="D56" s="143"/>
      <c r="E56" s="143"/>
      <c r="F56" s="143"/>
      <c r="G56" s="143"/>
      <c r="H56" s="143"/>
      <c r="I56" s="144"/>
      <c r="J56" s="411"/>
      <c r="K56" s="412"/>
      <c r="L56" s="412"/>
      <c r="M56" s="412"/>
      <c r="N56" s="412"/>
      <c r="O56" s="412"/>
      <c r="P56" s="412"/>
      <c r="Q56" s="412"/>
      <c r="R56" s="412"/>
      <c r="S56" s="412"/>
      <c r="T56" s="413"/>
      <c r="U56" s="145"/>
      <c r="V56" s="145"/>
      <c r="W56" s="145"/>
      <c r="X56" s="145"/>
      <c r="Y56" s="145"/>
      <c r="Z56" s="145"/>
      <c r="AA56" s="145"/>
      <c r="AB56" s="145"/>
      <c r="AC56" s="145"/>
      <c r="AD56" s="420" t="s">
        <v>164</v>
      </c>
      <c r="AE56" s="421"/>
      <c r="AF56" s="169"/>
      <c r="AG56" s="170"/>
      <c r="AH56" s="170"/>
      <c r="AI56" s="170"/>
      <c r="AJ56" s="170"/>
      <c r="AK56" s="170"/>
      <c r="AL56" s="170"/>
      <c r="AM56" s="170"/>
      <c r="AN56" s="170"/>
      <c r="AO56" s="424"/>
      <c r="AP56" s="424"/>
      <c r="AQ56" s="169"/>
      <c r="AR56" s="170"/>
      <c r="AS56" s="170"/>
      <c r="AT56" s="170"/>
      <c r="AU56" s="170"/>
      <c r="AV56" s="170"/>
      <c r="AW56" s="170"/>
      <c r="AX56" s="170"/>
      <c r="AY56" s="170"/>
      <c r="AZ56" s="424"/>
      <c r="BA56" s="425"/>
      <c r="BB56" s="147"/>
      <c r="BC56" s="145"/>
      <c r="BD56" s="145"/>
      <c r="BE56" s="145"/>
      <c r="BF56" s="145"/>
      <c r="BG56" s="145"/>
      <c r="BH56" s="145"/>
      <c r="BI56" s="145"/>
      <c r="BJ56" s="145"/>
      <c r="BK56" s="420" t="s">
        <v>166</v>
      </c>
      <c r="BL56" s="421"/>
      <c r="BM56" s="428"/>
      <c r="BN56" s="429"/>
      <c r="BO56" s="429"/>
      <c r="BP56" s="429"/>
      <c r="BQ56" s="429"/>
      <c r="BR56" s="430"/>
      <c r="BS56" s="428"/>
      <c r="BT56" s="429"/>
      <c r="BU56" s="429"/>
      <c r="BV56" s="429"/>
      <c r="BW56" s="429"/>
      <c r="BX56" s="430"/>
      <c r="BY56" s="428"/>
      <c r="BZ56" s="429"/>
      <c r="CA56" s="429"/>
      <c r="CB56" s="429"/>
      <c r="CC56" s="429"/>
      <c r="CD56" s="430"/>
      <c r="CE56" s="449">
        <f>GN56</f>
        <v>4</v>
      </c>
      <c r="CF56" s="449"/>
      <c r="CG56" s="2"/>
      <c r="CH56" s="2"/>
      <c r="CI56" s="2"/>
      <c r="CJ56" s="257">
        <v>1</v>
      </c>
      <c r="CK56" s="257"/>
      <c r="CL56" s="257"/>
      <c r="CM56" s="257" t="str">
        <f>VLOOKUP(1,GU74:GV78,2,FALSE)</f>
        <v>Feliz</v>
      </c>
      <c r="CN56" s="257"/>
      <c r="CO56" s="257"/>
      <c r="CP56" s="257"/>
      <c r="CQ56" s="257"/>
      <c r="CR56" s="257"/>
      <c r="CS56" s="257"/>
      <c r="CT56" s="257"/>
      <c r="CU56" s="257"/>
      <c r="CV56" s="257"/>
      <c r="CW56" s="257"/>
      <c r="DP56" s="267">
        <v>1</v>
      </c>
      <c r="DQ56" s="268"/>
      <c r="DR56" s="28"/>
      <c r="DS56" s="28"/>
      <c r="DT56" s="28"/>
      <c r="DU56" s="28"/>
      <c r="DV56" s="28"/>
      <c r="DW56" s="29"/>
      <c r="DX56" s="313"/>
      <c r="DY56" s="314"/>
      <c r="DZ56" s="314"/>
      <c r="EA56" s="314"/>
      <c r="EB56" s="314"/>
      <c r="EC56" s="314"/>
      <c r="ED56" s="314"/>
      <c r="EE56" s="314"/>
      <c r="EF56" s="314"/>
      <c r="EG56" s="315"/>
      <c r="EH56" s="9"/>
      <c r="EI56" s="9"/>
      <c r="EJ56" s="9"/>
      <c r="EK56" s="9"/>
      <c r="EL56" s="9"/>
      <c r="EM56" s="9"/>
      <c r="EN56" s="9"/>
      <c r="EO56" s="9"/>
      <c r="EP56" s="9"/>
      <c r="EQ56" s="10"/>
      <c r="ER56" s="13"/>
      <c r="ES56" s="9"/>
      <c r="ET56" s="9"/>
      <c r="EU56" s="9"/>
      <c r="EV56" s="9"/>
      <c r="EW56" s="9"/>
      <c r="EX56" s="9"/>
      <c r="EY56" s="9"/>
      <c r="EZ56" s="9"/>
      <c r="FA56" s="10"/>
      <c r="FB56" s="13"/>
      <c r="FC56" s="9"/>
      <c r="FD56" s="9"/>
      <c r="FE56" s="9"/>
      <c r="FF56" s="9"/>
      <c r="FG56" s="9"/>
      <c r="FH56" s="9"/>
      <c r="FI56" s="9"/>
      <c r="FJ56" s="9"/>
      <c r="FK56" s="10"/>
      <c r="FL56" s="13"/>
      <c r="FM56" s="9"/>
      <c r="FN56" s="9"/>
      <c r="FO56" s="9"/>
      <c r="FP56" s="9"/>
      <c r="FQ56" s="9"/>
      <c r="FR56" s="9"/>
      <c r="FS56" s="9"/>
      <c r="FT56" s="9"/>
      <c r="FU56" s="10"/>
      <c r="FV56" s="45">
        <f>COUNTIF(EH58,"=2")</f>
        <v>0</v>
      </c>
      <c r="FW56" s="46">
        <f>COUNTIF(ER58,"=2")</f>
        <v>0</v>
      </c>
      <c r="FX56" s="46">
        <f>COUNTIF(FB58,"=2")</f>
        <v>0</v>
      </c>
      <c r="FY56" s="46">
        <f>COUNTIF(FL58,"=2")</f>
        <v>1</v>
      </c>
      <c r="FZ56" s="8"/>
      <c r="GA56" s="6"/>
      <c r="GB56" s="3"/>
      <c r="GC56" s="8"/>
      <c r="GD56" s="8"/>
      <c r="GE56" s="8"/>
      <c r="GF56" s="8"/>
      <c r="GG56" s="6"/>
      <c r="GH56" s="47">
        <f>SUM(X57:Y62)</f>
        <v>15</v>
      </c>
      <c r="GI56" s="47">
        <f>SUM(AI57:AJ62)</f>
        <v>0</v>
      </c>
      <c r="GJ56" s="47">
        <f>SUM(AT57:AU62)</f>
        <v>0</v>
      </c>
      <c r="GK56" s="2">
        <f>SUM(BE57:BF62)</f>
        <v>43</v>
      </c>
      <c r="GL56" s="2"/>
      <c r="GM56" s="2"/>
      <c r="GN56" s="257">
        <f>GU74</f>
        <v>4</v>
      </c>
      <c r="GO56" s="257"/>
      <c r="GQ56" s="2"/>
      <c r="GR56" s="2"/>
      <c r="GS56" s="254" t="s">
        <v>0</v>
      </c>
      <c r="GT56" s="48">
        <f>FV62*1000</f>
        <v>1000</v>
      </c>
      <c r="GU56" s="49">
        <f>RANK(GT56,$GT$56:$GT$60)</f>
        <v>2</v>
      </c>
      <c r="GV56" s="27"/>
      <c r="GW56" s="57"/>
      <c r="GX56" s="58"/>
    </row>
    <row r="57" spans="2:206" ht="6.75" customHeight="1">
      <c r="B57" s="409"/>
      <c r="C57" s="410"/>
      <c r="D57" s="148"/>
      <c r="E57" s="148"/>
      <c r="F57" s="148"/>
      <c r="G57" s="148"/>
      <c r="H57" s="148"/>
      <c r="I57" s="149"/>
      <c r="J57" s="414"/>
      <c r="K57" s="415"/>
      <c r="L57" s="415"/>
      <c r="M57" s="415"/>
      <c r="N57" s="415"/>
      <c r="O57" s="415"/>
      <c r="P57" s="415"/>
      <c r="Q57" s="415"/>
      <c r="R57" s="415"/>
      <c r="S57" s="415"/>
      <c r="T57" s="416"/>
      <c r="U57" s="145"/>
      <c r="V57" s="145"/>
      <c r="W57" s="150"/>
      <c r="X57" s="434">
        <v>11</v>
      </c>
      <c r="Y57" s="434"/>
      <c r="Z57" s="251" t="s">
        <v>25</v>
      </c>
      <c r="AA57" s="434">
        <v>15</v>
      </c>
      <c r="AB57" s="434"/>
      <c r="AC57" s="151"/>
      <c r="AD57" s="422"/>
      <c r="AE57" s="423"/>
      <c r="AF57" s="171"/>
      <c r="AG57" s="172"/>
      <c r="AH57" s="172"/>
      <c r="AI57" s="434"/>
      <c r="AJ57" s="434"/>
      <c r="AK57" s="251"/>
      <c r="AL57" s="434"/>
      <c r="AM57" s="434"/>
      <c r="AN57" s="172"/>
      <c r="AO57" s="426"/>
      <c r="AP57" s="426"/>
      <c r="AQ57" s="171"/>
      <c r="AR57" s="172"/>
      <c r="AS57" s="172"/>
      <c r="AT57" s="434"/>
      <c r="AU57" s="434"/>
      <c r="AV57" s="251"/>
      <c r="AW57" s="434"/>
      <c r="AX57" s="434"/>
      <c r="AY57" s="172"/>
      <c r="AZ57" s="426"/>
      <c r="BA57" s="427"/>
      <c r="BB57" s="147"/>
      <c r="BC57" s="145"/>
      <c r="BD57" s="150"/>
      <c r="BE57" s="434">
        <v>13</v>
      </c>
      <c r="BF57" s="434"/>
      <c r="BG57" s="251" t="s">
        <v>25</v>
      </c>
      <c r="BH57" s="434">
        <v>15</v>
      </c>
      <c r="BI57" s="434"/>
      <c r="BJ57" s="151"/>
      <c r="BK57" s="422"/>
      <c r="BL57" s="423"/>
      <c r="BM57" s="431"/>
      <c r="BN57" s="432"/>
      <c r="BO57" s="432"/>
      <c r="BP57" s="432"/>
      <c r="BQ57" s="432"/>
      <c r="BR57" s="433"/>
      <c r="BS57" s="431"/>
      <c r="BT57" s="432"/>
      <c r="BU57" s="432"/>
      <c r="BV57" s="432"/>
      <c r="BW57" s="432"/>
      <c r="BX57" s="433"/>
      <c r="BY57" s="431"/>
      <c r="BZ57" s="448"/>
      <c r="CA57" s="448"/>
      <c r="CB57" s="448"/>
      <c r="CC57" s="448"/>
      <c r="CD57" s="433"/>
      <c r="CE57" s="449"/>
      <c r="CF57" s="449"/>
      <c r="CG57" s="2"/>
      <c r="CH57" s="2"/>
      <c r="CI57" s="2"/>
      <c r="CJ57" s="257"/>
      <c r="CK57" s="257"/>
      <c r="CL57" s="257"/>
      <c r="CM57" s="257"/>
      <c r="CN57" s="257"/>
      <c r="CO57" s="257"/>
      <c r="CP57" s="257"/>
      <c r="CQ57" s="257"/>
      <c r="CR57" s="257"/>
      <c r="CS57" s="257"/>
      <c r="CT57" s="257"/>
      <c r="CU57" s="257"/>
      <c r="CV57" s="257"/>
      <c r="CW57" s="257"/>
      <c r="DP57" s="269"/>
      <c r="DQ57" s="270"/>
      <c r="DR57" s="31"/>
      <c r="DS57" s="31"/>
      <c r="DT57" s="31"/>
      <c r="DU57" s="31"/>
      <c r="DV57" s="31"/>
      <c r="DW57" s="32"/>
      <c r="DX57" s="316"/>
      <c r="DY57" s="317"/>
      <c r="DZ57" s="317"/>
      <c r="EA57" s="317"/>
      <c r="EB57" s="317"/>
      <c r="EC57" s="317"/>
      <c r="ED57" s="317"/>
      <c r="EE57" s="317"/>
      <c r="EF57" s="317"/>
      <c r="EG57" s="318"/>
      <c r="EH57" s="9"/>
      <c r="EI57" s="9"/>
      <c r="EJ57" s="11"/>
      <c r="EK57" s="258" t="str">
        <f>IF(X57&gt;AA57,"1",IF(X57&lt;AA57,"0"))</f>
        <v>0</v>
      </c>
      <c r="EL57" s="258"/>
      <c r="EM57" s="258" t="str">
        <f>IF(X57&lt;AA57,"1",IF(X57&gt;AA57,"0"))</f>
        <v>1</v>
      </c>
      <c r="EN57" s="258"/>
      <c r="EO57" s="12"/>
      <c r="EP57" s="9"/>
      <c r="EQ57" s="10"/>
      <c r="ER57" s="13"/>
      <c r="ES57" s="9"/>
      <c r="ET57" s="11"/>
      <c r="EU57" s="258" t="b">
        <f>IF(AI57&gt;AL57,"1",IF(AI57&lt;AL57,"0"))</f>
        <v>0</v>
      </c>
      <c r="EV57" s="258"/>
      <c r="EW57" s="258" t="b">
        <f>IF(AI57&lt;AL57,"1",IF(AI57&gt;AL57,"0"))</f>
        <v>0</v>
      </c>
      <c r="EX57" s="258"/>
      <c r="EY57" s="12"/>
      <c r="EZ57" s="9"/>
      <c r="FA57" s="10"/>
      <c r="FB57" s="13"/>
      <c r="FC57" s="9"/>
      <c r="FD57" s="11"/>
      <c r="FE57" s="258" t="b">
        <f>IF(AT57&gt;AW57,"1",IF(AT57&lt;AW57,"0"))</f>
        <v>0</v>
      </c>
      <c r="FF57" s="258"/>
      <c r="FG57" s="258" t="b">
        <f>IF(AT57&lt;AW57,"1",IF(AT57&gt;AW57,"0"))</f>
        <v>0</v>
      </c>
      <c r="FH57" s="258"/>
      <c r="FI57" s="12"/>
      <c r="FJ57" s="9"/>
      <c r="FK57" s="10"/>
      <c r="FL57" s="13"/>
      <c r="FM57" s="9"/>
      <c r="FN57" s="11"/>
      <c r="FO57" s="258" t="str">
        <f>IF(BE57&gt;BH57,"1",IF(BE57&lt;BH57,"0"))</f>
        <v>0</v>
      </c>
      <c r="FP57" s="258"/>
      <c r="FQ57" s="258" t="str">
        <f>IF(BE57&lt;BH57,"1",IF(BE57&gt;BH57,"0"))</f>
        <v>1</v>
      </c>
      <c r="FR57" s="258"/>
      <c r="FS57" s="12"/>
      <c r="FT57" s="9"/>
      <c r="FU57" s="10"/>
      <c r="FV57" s="4"/>
      <c r="FW57" s="5"/>
      <c r="FX57" s="50">
        <f>COUNTIF(EP58,"=2")</f>
        <v>1</v>
      </c>
      <c r="FY57" s="50">
        <f>COUNTIF(EZ58,"=2")</f>
        <v>0</v>
      </c>
      <c r="FZ57" s="50">
        <f>COUNTIF(FJ58,"=2")</f>
        <v>0</v>
      </c>
      <c r="GA57" s="51">
        <f>COUNTIF(FT58,"=2")</f>
        <v>0</v>
      </c>
      <c r="GB57" s="4"/>
      <c r="GC57" s="5"/>
      <c r="GD57" s="5"/>
      <c r="GE57" s="5"/>
      <c r="GF57" s="5"/>
      <c r="GG57" s="7"/>
      <c r="GH57" s="2"/>
      <c r="GI57" s="2"/>
      <c r="GJ57" s="2">
        <f>SUM(AA57:AB62)</f>
        <v>30</v>
      </c>
      <c r="GK57" s="47">
        <f>SUM(AL57:AM62)</f>
        <v>0</v>
      </c>
      <c r="GL57" s="47">
        <f>SUM(AW57:AX62)</f>
        <v>0</v>
      </c>
      <c r="GM57" s="47">
        <f>SUM(BH57:BI62)</f>
        <v>37</v>
      </c>
      <c r="GN57" s="257"/>
      <c r="GO57" s="257"/>
      <c r="GQ57" s="2"/>
      <c r="GR57" s="2"/>
      <c r="GS57" s="254"/>
      <c r="GT57" s="48">
        <f>FV70*1000</f>
        <v>1000</v>
      </c>
      <c r="GU57" s="49">
        <f>RANK(GT57,$GT$56:$GT$60)</f>
        <v>2</v>
      </c>
      <c r="GV57" s="27"/>
      <c r="GW57" s="57"/>
      <c r="GX57" s="58"/>
    </row>
    <row r="58" spans="2:206" ht="6.75" customHeight="1">
      <c r="B58" s="467" t="str">
        <f>ヤングBCD!CB13</f>
        <v>ＫＯＧ-Ｏ</v>
      </c>
      <c r="C58" s="468"/>
      <c r="D58" s="468"/>
      <c r="E58" s="468"/>
      <c r="F58" s="468"/>
      <c r="G58" s="468"/>
      <c r="H58" s="468"/>
      <c r="I58" s="469"/>
      <c r="J58" s="414"/>
      <c r="K58" s="415"/>
      <c r="L58" s="415"/>
      <c r="M58" s="415"/>
      <c r="N58" s="415"/>
      <c r="O58" s="415"/>
      <c r="P58" s="415"/>
      <c r="Q58" s="415"/>
      <c r="R58" s="415"/>
      <c r="S58" s="415"/>
      <c r="T58" s="416"/>
      <c r="U58" s="435">
        <f>EH58</f>
        <v>0</v>
      </c>
      <c r="V58" s="436"/>
      <c r="W58" s="147"/>
      <c r="X58" s="434"/>
      <c r="Y58" s="434"/>
      <c r="Z58" s="265"/>
      <c r="AA58" s="434"/>
      <c r="AB58" s="434"/>
      <c r="AC58" s="146"/>
      <c r="AD58" s="437">
        <f>EP58</f>
        <v>2</v>
      </c>
      <c r="AE58" s="436"/>
      <c r="AF58" s="437"/>
      <c r="AG58" s="435"/>
      <c r="AH58" s="172"/>
      <c r="AI58" s="434"/>
      <c r="AJ58" s="434"/>
      <c r="AK58" s="447"/>
      <c r="AL58" s="434"/>
      <c r="AM58" s="434"/>
      <c r="AN58" s="172"/>
      <c r="AO58" s="435"/>
      <c r="AP58" s="435"/>
      <c r="AQ58" s="437"/>
      <c r="AR58" s="435"/>
      <c r="AS58" s="172"/>
      <c r="AT58" s="434"/>
      <c r="AU58" s="434"/>
      <c r="AV58" s="447"/>
      <c r="AW58" s="434"/>
      <c r="AX58" s="434"/>
      <c r="AY58" s="172"/>
      <c r="AZ58" s="435"/>
      <c r="BA58" s="436"/>
      <c r="BB58" s="437">
        <f>FL58</f>
        <v>2</v>
      </c>
      <c r="BC58" s="436"/>
      <c r="BD58" s="147"/>
      <c r="BE58" s="434"/>
      <c r="BF58" s="434"/>
      <c r="BG58" s="265"/>
      <c r="BH58" s="434"/>
      <c r="BI58" s="434"/>
      <c r="BJ58" s="146"/>
      <c r="BK58" s="437">
        <f>FT58</f>
        <v>1</v>
      </c>
      <c r="BL58" s="436"/>
      <c r="BM58" s="297">
        <f>FV58</f>
        <v>1</v>
      </c>
      <c r="BN58" s="438"/>
      <c r="BO58" s="450"/>
      <c r="BP58" s="450"/>
      <c r="BQ58" s="438">
        <f>FZ58</f>
        <v>1</v>
      </c>
      <c r="BR58" s="256"/>
      <c r="BS58" s="297">
        <f>GB58</f>
        <v>2</v>
      </c>
      <c r="BT58" s="438"/>
      <c r="BU58" s="450"/>
      <c r="BV58" s="450"/>
      <c r="BW58" s="438">
        <f>GF58</f>
        <v>3</v>
      </c>
      <c r="BX58" s="256"/>
      <c r="BY58" s="297">
        <f>GH58</f>
        <v>58</v>
      </c>
      <c r="BZ58" s="255"/>
      <c r="CA58" s="450"/>
      <c r="CB58" s="450"/>
      <c r="CC58" s="255">
        <f>GL58</f>
        <v>67</v>
      </c>
      <c r="CD58" s="256"/>
      <c r="CE58" s="449"/>
      <c r="CF58" s="449"/>
      <c r="CG58" s="2"/>
      <c r="CH58" s="2"/>
      <c r="CI58" s="2"/>
      <c r="CJ58" s="257">
        <v>2</v>
      </c>
      <c r="CK58" s="257"/>
      <c r="CL58" s="257"/>
      <c r="CM58" s="257" t="str">
        <f>VLOOKUP(2,GU74:GV78,2,FALSE)</f>
        <v>ＮＢＦ</v>
      </c>
      <c r="CN58" s="257"/>
      <c r="CO58" s="257"/>
      <c r="CP58" s="257"/>
      <c r="CQ58" s="257"/>
      <c r="CR58" s="257"/>
      <c r="CS58" s="257"/>
      <c r="CT58" s="257"/>
      <c r="CU58" s="257"/>
      <c r="CV58" s="257"/>
      <c r="CW58" s="257"/>
      <c r="DP58" s="301" t="str">
        <f>B58</f>
        <v>ＫＯＧ-Ｏ</v>
      </c>
      <c r="DQ58" s="302"/>
      <c r="DR58" s="302"/>
      <c r="DS58" s="302"/>
      <c r="DT58" s="302"/>
      <c r="DU58" s="302"/>
      <c r="DV58" s="302"/>
      <c r="DW58" s="303"/>
      <c r="DX58" s="316"/>
      <c r="DY58" s="317"/>
      <c r="DZ58" s="317"/>
      <c r="EA58" s="317"/>
      <c r="EB58" s="317"/>
      <c r="EC58" s="317"/>
      <c r="ED58" s="317"/>
      <c r="EE58" s="317"/>
      <c r="EF58" s="317"/>
      <c r="EG58" s="318"/>
      <c r="EH58" s="258">
        <f>EK57+EK59+EK61</f>
        <v>0</v>
      </c>
      <c r="EI58" s="253"/>
      <c r="EJ58" s="13"/>
      <c r="EK58" s="258"/>
      <c r="EL58" s="258"/>
      <c r="EM58" s="258"/>
      <c r="EN58" s="258"/>
      <c r="EO58" s="10"/>
      <c r="EP58" s="252">
        <f>EM57+EM59+EM61</f>
        <v>2</v>
      </c>
      <c r="EQ58" s="253"/>
      <c r="ER58" s="252">
        <f>EU57+EU59+EU61</f>
        <v>0</v>
      </c>
      <c r="ES58" s="253"/>
      <c r="ET58" s="13"/>
      <c r="EU58" s="258"/>
      <c r="EV58" s="258"/>
      <c r="EW58" s="258"/>
      <c r="EX58" s="258"/>
      <c r="EY58" s="10"/>
      <c r="EZ58" s="252">
        <f>EW57+EW59+EW61</f>
        <v>0</v>
      </c>
      <c r="FA58" s="253"/>
      <c r="FB58" s="252">
        <f>FE57+FE59+FE61</f>
        <v>0</v>
      </c>
      <c r="FC58" s="253"/>
      <c r="FD58" s="13"/>
      <c r="FE58" s="258"/>
      <c r="FF58" s="258"/>
      <c r="FG58" s="258"/>
      <c r="FH58" s="258"/>
      <c r="FI58" s="10"/>
      <c r="FJ58" s="252">
        <f>FG57+FG59+FG61</f>
        <v>0</v>
      </c>
      <c r="FK58" s="253"/>
      <c r="FL58" s="252">
        <f>FO57+FO59+FO61</f>
        <v>2</v>
      </c>
      <c r="FM58" s="253"/>
      <c r="FN58" s="13"/>
      <c r="FO58" s="258"/>
      <c r="FP58" s="258"/>
      <c r="FQ58" s="258"/>
      <c r="FR58" s="258"/>
      <c r="FS58" s="10"/>
      <c r="FT58" s="252">
        <f>FQ57+FQ59+FQ61</f>
        <v>1</v>
      </c>
      <c r="FU58" s="253"/>
      <c r="FV58" s="298">
        <f>SUM(FV56:FY56)</f>
        <v>1</v>
      </c>
      <c r="FW58" s="295"/>
      <c r="FX58" s="283"/>
      <c r="FY58" s="283"/>
      <c r="FZ58" s="295">
        <f>SUM(FX57:GA57)</f>
        <v>1</v>
      </c>
      <c r="GA58" s="296"/>
      <c r="GB58" s="298">
        <f>SUM(EH58,ER58,FB58,FL58)</f>
        <v>2</v>
      </c>
      <c r="GC58" s="295"/>
      <c r="GD58" s="283"/>
      <c r="GE58" s="283"/>
      <c r="GF58" s="295">
        <f>SUM(EP58,EZ58,FJ58,FT58)</f>
        <v>3</v>
      </c>
      <c r="GG58" s="296"/>
      <c r="GH58" s="297">
        <f>SUM(GH56:GK56)</f>
        <v>58</v>
      </c>
      <c r="GI58" s="255"/>
      <c r="GJ58" s="283"/>
      <c r="GK58" s="283"/>
      <c r="GL58" s="255">
        <f>SUM(GJ57:GM57)</f>
        <v>67</v>
      </c>
      <c r="GM58" s="256"/>
      <c r="GN58" s="257"/>
      <c r="GO58" s="257"/>
      <c r="GQ58" s="2"/>
      <c r="GR58" s="2"/>
      <c r="GS58" s="254"/>
      <c r="GT58" s="48">
        <f>FV78*1000</f>
        <v>2000</v>
      </c>
      <c r="GU58" s="49">
        <f>RANK(GT58,$GT$56:$GT$60)</f>
        <v>1</v>
      </c>
      <c r="GV58" s="27"/>
      <c r="GW58" s="57"/>
      <c r="GX58" s="58"/>
    </row>
    <row r="59" spans="2:206" ht="6.75" customHeight="1">
      <c r="B59" s="467"/>
      <c r="C59" s="468"/>
      <c r="D59" s="468"/>
      <c r="E59" s="468"/>
      <c r="F59" s="468"/>
      <c r="G59" s="468"/>
      <c r="H59" s="468"/>
      <c r="I59" s="469"/>
      <c r="J59" s="414"/>
      <c r="K59" s="415"/>
      <c r="L59" s="415"/>
      <c r="M59" s="415"/>
      <c r="N59" s="415"/>
      <c r="O59" s="415"/>
      <c r="P59" s="415"/>
      <c r="Q59" s="415"/>
      <c r="R59" s="415"/>
      <c r="S59" s="415"/>
      <c r="T59" s="416"/>
      <c r="U59" s="435"/>
      <c r="V59" s="436"/>
      <c r="W59" s="147"/>
      <c r="X59" s="434">
        <v>4</v>
      </c>
      <c r="Y59" s="434"/>
      <c r="Z59" s="251" t="s">
        <v>25</v>
      </c>
      <c r="AA59" s="434">
        <v>15</v>
      </c>
      <c r="AB59" s="434"/>
      <c r="AC59" s="146"/>
      <c r="AD59" s="437"/>
      <c r="AE59" s="436"/>
      <c r="AF59" s="437"/>
      <c r="AG59" s="435"/>
      <c r="AH59" s="172"/>
      <c r="AI59" s="434"/>
      <c r="AJ59" s="434"/>
      <c r="AK59" s="251"/>
      <c r="AL59" s="434"/>
      <c r="AM59" s="434"/>
      <c r="AN59" s="172"/>
      <c r="AO59" s="435"/>
      <c r="AP59" s="435"/>
      <c r="AQ59" s="437"/>
      <c r="AR59" s="435"/>
      <c r="AS59" s="172"/>
      <c r="AT59" s="434"/>
      <c r="AU59" s="434"/>
      <c r="AV59" s="251"/>
      <c r="AW59" s="434"/>
      <c r="AX59" s="434"/>
      <c r="AY59" s="172"/>
      <c r="AZ59" s="435"/>
      <c r="BA59" s="436"/>
      <c r="BB59" s="437"/>
      <c r="BC59" s="436"/>
      <c r="BD59" s="147"/>
      <c r="BE59" s="434">
        <v>15</v>
      </c>
      <c r="BF59" s="434"/>
      <c r="BG59" s="251" t="s">
        <v>25</v>
      </c>
      <c r="BH59" s="434">
        <v>12</v>
      </c>
      <c r="BI59" s="434"/>
      <c r="BJ59" s="146"/>
      <c r="BK59" s="437"/>
      <c r="BL59" s="436"/>
      <c r="BM59" s="297"/>
      <c r="BN59" s="438"/>
      <c r="BO59" s="450"/>
      <c r="BP59" s="450"/>
      <c r="BQ59" s="438"/>
      <c r="BR59" s="256"/>
      <c r="BS59" s="297"/>
      <c r="BT59" s="438"/>
      <c r="BU59" s="450"/>
      <c r="BV59" s="450"/>
      <c r="BW59" s="438"/>
      <c r="BX59" s="256"/>
      <c r="BY59" s="297"/>
      <c r="BZ59" s="255"/>
      <c r="CA59" s="450"/>
      <c r="CB59" s="450"/>
      <c r="CC59" s="255"/>
      <c r="CD59" s="256"/>
      <c r="CE59" s="449"/>
      <c r="CF59" s="449"/>
      <c r="CG59" s="2"/>
      <c r="CH59" s="2"/>
      <c r="CI59" s="2"/>
      <c r="CJ59" s="257"/>
      <c r="CK59" s="257"/>
      <c r="CL59" s="257"/>
      <c r="CM59" s="257"/>
      <c r="CN59" s="257"/>
      <c r="CO59" s="257"/>
      <c r="CP59" s="257"/>
      <c r="CQ59" s="257"/>
      <c r="CR59" s="257"/>
      <c r="CS59" s="257"/>
      <c r="CT59" s="257"/>
      <c r="CU59" s="257"/>
      <c r="CV59" s="257"/>
      <c r="CW59" s="257"/>
      <c r="DP59" s="301"/>
      <c r="DQ59" s="302"/>
      <c r="DR59" s="302"/>
      <c r="DS59" s="302"/>
      <c r="DT59" s="302"/>
      <c r="DU59" s="302"/>
      <c r="DV59" s="302"/>
      <c r="DW59" s="303"/>
      <c r="DX59" s="316"/>
      <c r="DY59" s="317"/>
      <c r="DZ59" s="317"/>
      <c r="EA59" s="317"/>
      <c r="EB59" s="317"/>
      <c r="EC59" s="317"/>
      <c r="ED59" s="317"/>
      <c r="EE59" s="317"/>
      <c r="EF59" s="317"/>
      <c r="EG59" s="318"/>
      <c r="EH59" s="258"/>
      <c r="EI59" s="253"/>
      <c r="EJ59" s="13"/>
      <c r="EK59" s="258" t="str">
        <f>IF(X59&gt;AA59,"1",IF(X59&lt;AA59,"0"))</f>
        <v>0</v>
      </c>
      <c r="EL59" s="258"/>
      <c r="EM59" s="258" t="str">
        <f>IF(X59&lt;AA59,"1",IF(X59&gt;AA59,"0"))</f>
        <v>1</v>
      </c>
      <c r="EN59" s="258"/>
      <c r="EO59" s="10"/>
      <c r="EP59" s="252"/>
      <c r="EQ59" s="253"/>
      <c r="ER59" s="252"/>
      <c r="ES59" s="253"/>
      <c r="ET59" s="13"/>
      <c r="EU59" s="258" t="b">
        <f>IF(AI59&gt;AL59,"1",IF(AI59&lt;AL59,"0"))</f>
        <v>0</v>
      </c>
      <c r="EV59" s="258"/>
      <c r="EW59" s="258" t="b">
        <f>IF(AI59&lt;AL59,"1",IF(AI59&gt;AL59,"0"))</f>
        <v>0</v>
      </c>
      <c r="EX59" s="258"/>
      <c r="EY59" s="10"/>
      <c r="EZ59" s="252"/>
      <c r="FA59" s="253"/>
      <c r="FB59" s="252"/>
      <c r="FC59" s="253"/>
      <c r="FD59" s="13"/>
      <c r="FE59" s="258" t="b">
        <f>IF(AT59&gt;AW59,"1",IF(AT59&lt;AW59,"0"))</f>
        <v>0</v>
      </c>
      <c r="FF59" s="258"/>
      <c r="FG59" s="258" t="b">
        <f>IF(AT59&lt;AW59,"1",IF(AT59&gt;AW59,"0"))</f>
        <v>0</v>
      </c>
      <c r="FH59" s="258"/>
      <c r="FI59" s="10"/>
      <c r="FJ59" s="252"/>
      <c r="FK59" s="253"/>
      <c r="FL59" s="252"/>
      <c r="FM59" s="253"/>
      <c r="FN59" s="13"/>
      <c r="FO59" s="258" t="str">
        <f>IF(BE59&gt;BH59,"1",IF(BE59&lt;BH59,"0"))</f>
        <v>1</v>
      </c>
      <c r="FP59" s="258"/>
      <c r="FQ59" s="258" t="str">
        <f>IF(BE59&lt;BH59,"1",IF(BE59&gt;BH59,"0"))</f>
        <v>0</v>
      </c>
      <c r="FR59" s="258"/>
      <c r="FS59" s="10"/>
      <c r="FT59" s="252"/>
      <c r="FU59" s="253"/>
      <c r="FV59" s="298"/>
      <c r="FW59" s="295"/>
      <c r="FX59" s="283"/>
      <c r="FY59" s="283"/>
      <c r="FZ59" s="295"/>
      <c r="GA59" s="296"/>
      <c r="GB59" s="298"/>
      <c r="GC59" s="295"/>
      <c r="GD59" s="283"/>
      <c r="GE59" s="283"/>
      <c r="GF59" s="295"/>
      <c r="GG59" s="296"/>
      <c r="GH59" s="297"/>
      <c r="GI59" s="255"/>
      <c r="GJ59" s="283"/>
      <c r="GK59" s="283"/>
      <c r="GL59" s="255"/>
      <c r="GM59" s="256"/>
      <c r="GN59" s="257"/>
      <c r="GO59" s="257"/>
      <c r="GQ59" s="2"/>
      <c r="GR59" s="2"/>
      <c r="GS59" s="254"/>
      <c r="GT59" s="48">
        <f>FV86*1000</f>
        <v>1000</v>
      </c>
      <c r="GU59" s="49">
        <f>RANK(GT59,$GT$56:$GT$60)</f>
        <v>2</v>
      </c>
      <c r="GV59" s="27"/>
      <c r="GW59" s="57"/>
      <c r="GX59" s="58"/>
    </row>
    <row r="60" spans="2:206" ht="6.75" customHeight="1">
      <c r="B60" s="467"/>
      <c r="C60" s="468"/>
      <c r="D60" s="468"/>
      <c r="E60" s="468"/>
      <c r="F60" s="468"/>
      <c r="G60" s="468"/>
      <c r="H60" s="468"/>
      <c r="I60" s="469"/>
      <c r="J60" s="414"/>
      <c r="K60" s="415"/>
      <c r="L60" s="415"/>
      <c r="M60" s="415"/>
      <c r="N60" s="415"/>
      <c r="O60" s="415"/>
      <c r="P60" s="415"/>
      <c r="Q60" s="415"/>
      <c r="R60" s="415"/>
      <c r="S60" s="415"/>
      <c r="T60" s="416"/>
      <c r="U60" s="435"/>
      <c r="V60" s="436"/>
      <c r="W60" s="147"/>
      <c r="X60" s="434"/>
      <c r="Y60" s="434"/>
      <c r="Z60" s="265"/>
      <c r="AA60" s="434"/>
      <c r="AB60" s="434"/>
      <c r="AC60" s="146"/>
      <c r="AD60" s="437"/>
      <c r="AE60" s="436"/>
      <c r="AF60" s="437"/>
      <c r="AG60" s="435"/>
      <c r="AH60" s="172"/>
      <c r="AI60" s="434"/>
      <c r="AJ60" s="434"/>
      <c r="AK60" s="447"/>
      <c r="AL60" s="434"/>
      <c r="AM60" s="434"/>
      <c r="AN60" s="172"/>
      <c r="AO60" s="435"/>
      <c r="AP60" s="435"/>
      <c r="AQ60" s="437"/>
      <c r="AR60" s="435"/>
      <c r="AS60" s="172"/>
      <c r="AT60" s="434"/>
      <c r="AU60" s="434"/>
      <c r="AV60" s="447"/>
      <c r="AW60" s="434"/>
      <c r="AX60" s="434"/>
      <c r="AY60" s="172"/>
      <c r="AZ60" s="435"/>
      <c r="BA60" s="436"/>
      <c r="BB60" s="437"/>
      <c r="BC60" s="436"/>
      <c r="BD60" s="147"/>
      <c r="BE60" s="434"/>
      <c r="BF60" s="434"/>
      <c r="BG60" s="265"/>
      <c r="BH60" s="434"/>
      <c r="BI60" s="434"/>
      <c r="BJ60" s="146"/>
      <c r="BK60" s="437"/>
      <c r="BL60" s="436"/>
      <c r="BM60" s="431"/>
      <c r="BN60" s="432"/>
      <c r="BO60" s="432"/>
      <c r="BP60" s="432"/>
      <c r="BQ60" s="432"/>
      <c r="BR60" s="433"/>
      <c r="BS60" s="431"/>
      <c r="BT60" s="432"/>
      <c r="BU60" s="432"/>
      <c r="BV60" s="432"/>
      <c r="BW60" s="432"/>
      <c r="BX60" s="433"/>
      <c r="BY60" s="431"/>
      <c r="BZ60" s="448"/>
      <c r="CA60" s="448"/>
      <c r="CB60" s="448"/>
      <c r="CC60" s="448"/>
      <c r="CD60" s="433"/>
      <c r="CE60" s="449"/>
      <c r="CF60" s="449"/>
      <c r="CG60" s="2"/>
      <c r="CH60" s="2"/>
      <c r="CI60" s="2"/>
      <c r="CJ60" s="257">
        <v>3</v>
      </c>
      <c r="CK60" s="257"/>
      <c r="CL60" s="257"/>
      <c r="CM60" s="257" t="str">
        <f>VLOOKUP(3,GU74:GV78,2,FALSE)</f>
        <v>スターズ</v>
      </c>
      <c r="CN60" s="257"/>
      <c r="CO60" s="257"/>
      <c r="CP60" s="257"/>
      <c r="CQ60" s="257"/>
      <c r="CR60" s="257"/>
      <c r="CS60" s="257"/>
      <c r="CT60" s="257"/>
      <c r="CU60" s="257"/>
      <c r="CV60" s="257"/>
      <c r="CW60" s="257"/>
      <c r="DP60" s="301"/>
      <c r="DQ60" s="302"/>
      <c r="DR60" s="302"/>
      <c r="DS60" s="302"/>
      <c r="DT60" s="302"/>
      <c r="DU60" s="302"/>
      <c r="DV60" s="302"/>
      <c r="DW60" s="303"/>
      <c r="DX60" s="316"/>
      <c r="DY60" s="317"/>
      <c r="DZ60" s="317"/>
      <c r="EA60" s="317"/>
      <c r="EB60" s="317"/>
      <c r="EC60" s="317"/>
      <c r="ED60" s="317"/>
      <c r="EE60" s="317"/>
      <c r="EF60" s="317"/>
      <c r="EG60" s="318"/>
      <c r="EH60" s="258"/>
      <c r="EI60" s="253"/>
      <c r="EJ60" s="13"/>
      <c r="EK60" s="258"/>
      <c r="EL60" s="258"/>
      <c r="EM60" s="258"/>
      <c r="EN60" s="258"/>
      <c r="EO60" s="10"/>
      <c r="EP60" s="252"/>
      <c r="EQ60" s="253"/>
      <c r="ER60" s="252"/>
      <c r="ES60" s="253"/>
      <c r="ET60" s="13"/>
      <c r="EU60" s="258"/>
      <c r="EV60" s="258"/>
      <c r="EW60" s="258"/>
      <c r="EX60" s="258"/>
      <c r="EY60" s="10"/>
      <c r="EZ60" s="252"/>
      <c r="FA60" s="253"/>
      <c r="FB60" s="252"/>
      <c r="FC60" s="253"/>
      <c r="FD60" s="13"/>
      <c r="FE60" s="258"/>
      <c r="FF60" s="258"/>
      <c r="FG60" s="258"/>
      <c r="FH60" s="258"/>
      <c r="FI60" s="10"/>
      <c r="FJ60" s="252"/>
      <c r="FK60" s="253"/>
      <c r="FL60" s="252"/>
      <c r="FM60" s="253"/>
      <c r="FN60" s="13"/>
      <c r="FO60" s="258"/>
      <c r="FP60" s="258"/>
      <c r="FQ60" s="258"/>
      <c r="FR60" s="258"/>
      <c r="FS60" s="10"/>
      <c r="FT60" s="252"/>
      <c r="FU60" s="253"/>
      <c r="FV60" s="4"/>
      <c r="FW60" s="5"/>
      <c r="FX60" s="5"/>
      <c r="FY60" s="5"/>
      <c r="FZ60" s="5"/>
      <c r="GA60" s="7"/>
      <c r="GB60" s="4"/>
      <c r="GC60" s="5"/>
      <c r="GD60" s="5"/>
      <c r="GE60" s="5"/>
      <c r="GF60" s="5"/>
      <c r="GG60" s="7"/>
      <c r="GH60" s="2"/>
      <c r="GI60" s="2"/>
      <c r="GJ60" s="2"/>
      <c r="GK60" s="2"/>
      <c r="GL60" s="2"/>
      <c r="GM60" s="2"/>
      <c r="GN60" s="257"/>
      <c r="GO60" s="257"/>
      <c r="GQ60" s="2"/>
      <c r="GR60" s="2"/>
      <c r="GS60" s="2"/>
      <c r="GT60" s="48">
        <f>FV94*1000</f>
        <v>0</v>
      </c>
      <c r="GU60" s="49">
        <f>RANK(GT60,$GT$56:$GT$60)</f>
        <v>5</v>
      </c>
    </row>
    <row r="61" spans="2:206" ht="6.75" customHeight="1">
      <c r="B61" s="467"/>
      <c r="C61" s="468"/>
      <c r="D61" s="468"/>
      <c r="E61" s="468"/>
      <c r="F61" s="468"/>
      <c r="G61" s="468"/>
      <c r="H61" s="468"/>
      <c r="I61" s="469"/>
      <c r="J61" s="414"/>
      <c r="K61" s="415"/>
      <c r="L61" s="415"/>
      <c r="M61" s="415"/>
      <c r="N61" s="415"/>
      <c r="O61" s="415"/>
      <c r="P61" s="415"/>
      <c r="Q61" s="415"/>
      <c r="R61" s="415"/>
      <c r="S61" s="415"/>
      <c r="T61" s="416"/>
      <c r="U61" s="435"/>
      <c r="V61" s="436"/>
      <c r="W61" s="147"/>
      <c r="X61" s="434"/>
      <c r="Y61" s="434"/>
      <c r="Z61" s="251" t="s">
        <v>25</v>
      </c>
      <c r="AA61" s="434"/>
      <c r="AB61" s="434"/>
      <c r="AC61" s="146"/>
      <c r="AD61" s="437"/>
      <c r="AE61" s="436"/>
      <c r="AF61" s="437"/>
      <c r="AG61" s="435"/>
      <c r="AH61" s="172"/>
      <c r="AI61" s="434"/>
      <c r="AJ61" s="434"/>
      <c r="AK61" s="251"/>
      <c r="AL61" s="434"/>
      <c r="AM61" s="434"/>
      <c r="AN61" s="172"/>
      <c r="AO61" s="435"/>
      <c r="AP61" s="435"/>
      <c r="AQ61" s="437"/>
      <c r="AR61" s="435"/>
      <c r="AS61" s="172"/>
      <c r="AT61" s="434"/>
      <c r="AU61" s="434"/>
      <c r="AV61" s="251"/>
      <c r="AW61" s="434"/>
      <c r="AX61" s="434"/>
      <c r="AY61" s="172"/>
      <c r="AZ61" s="435"/>
      <c r="BA61" s="436"/>
      <c r="BB61" s="437"/>
      <c r="BC61" s="436"/>
      <c r="BD61" s="147"/>
      <c r="BE61" s="434">
        <v>15</v>
      </c>
      <c r="BF61" s="434"/>
      <c r="BG61" s="251" t="s">
        <v>25</v>
      </c>
      <c r="BH61" s="434">
        <v>10</v>
      </c>
      <c r="BI61" s="434"/>
      <c r="BJ61" s="146"/>
      <c r="BK61" s="437"/>
      <c r="BL61" s="436"/>
      <c r="BM61" s="451"/>
      <c r="BN61" s="452"/>
      <c r="BO61" s="452"/>
      <c r="BP61" s="452"/>
      <c r="BQ61" s="452"/>
      <c r="BR61" s="453"/>
      <c r="BS61" s="451"/>
      <c r="BT61" s="452"/>
      <c r="BU61" s="452"/>
      <c r="BV61" s="452"/>
      <c r="BW61" s="452"/>
      <c r="BX61" s="453"/>
      <c r="BY61" s="451"/>
      <c r="BZ61" s="452"/>
      <c r="CA61" s="452"/>
      <c r="CB61" s="452"/>
      <c r="CC61" s="452"/>
      <c r="CD61" s="453"/>
      <c r="CE61" s="449"/>
      <c r="CF61" s="449"/>
      <c r="CG61" s="2"/>
      <c r="CH61" s="2"/>
      <c r="CI61" s="2"/>
      <c r="CJ61" s="257"/>
      <c r="CK61" s="257"/>
      <c r="CL61" s="257"/>
      <c r="CM61" s="257"/>
      <c r="CN61" s="257"/>
      <c r="CO61" s="257"/>
      <c r="CP61" s="257"/>
      <c r="CQ61" s="257"/>
      <c r="CR61" s="257"/>
      <c r="CS61" s="257"/>
      <c r="CT61" s="257"/>
      <c r="CU61" s="257"/>
      <c r="CV61" s="257"/>
      <c r="CW61" s="257"/>
      <c r="DP61" s="301"/>
      <c r="DQ61" s="302"/>
      <c r="DR61" s="302"/>
      <c r="DS61" s="302"/>
      <c r="DT61" s="302"/>
      <c r="DU61" s="302"/>
      <c r="DV61" s="302"/>
      <c r="DW61" s="303"/>
      <c r="DX61" s="316"/>
      <c r="DY61" s="317"/>
      <c r="DZ61" s="317"/>
      <c r="EA61" s="317"/>
      <c r="EB61" s="317"/>
      <c r="EC61" s="317"/>
      <c r="ED61" s="317"/>
      <c r="EE61" s="317"/>
      <c r="EF61" s="317"/>
      <c r="EG61" s="318"/>
      <c r="EH61" s="258"/>
      <c r="EI61" s="253"/>
      <c r="EJ61" s="13"/>
      <c r="EK61" s="258" t="b">
        <f>IF(X61&gt;AA61,"1",IF(X61&lt;AA61,"0"))</f>
        <v>0</v>
      </c>
      <c r="EL61" s="258"/>
      <c r="EM61" s="258" t="b">
        <f>IF(X61&lt;AA61,"1",IF(X61&gt;AA61,"0"))</f>
        <v>0</v>
      </c>
      <c r="EN61" s="258"/>
      <c r="EO61" s="10"/>
      <c r="EP61" s="252"/>
      <c r="EQ61" s="253"/>
      <c r="ER61" s="252"/>
      <c r="ES61" s="253"/>
      <c r="ET61" s="13"/>
      <c r="EU61" s="258" t="b">
        <f>IF(AI61&gt;AL61,"1",IF(AI61&lt;AL61,"0"))</f>
        <v>0</v>
      </c>
      <c r="EV61" s="258"/>
      <c r="EW61" s="258" t="b">
        <f>IF(AI61&lt;AL61,"1",IF(AI61&gt;AL61,"0"))</f>
        <v>0</v>
      </c>
      <c r="EX61" s="258"/>
      <c r="EY61" s="10"/>
      <c r="EZ61" s="252"/>
      <c r="FA61" s="253"/>
      <c r="FB61" s="252"/>
      <c r="FC61" s="253"/>
      <c r="FD61" s="13"/>
      <c r="FE61" s="258" t="b">
        <f>IF(AT61&gt;AW61,"1",IF(AT61&lt;AW61,"0"))</f>
        <v>0</v>
      </c>
      <c r="FF61" s="258"/>
      <c r="FG61" s="258" t="b">
        <f>IF(AT61&lt;AW61,"1",IF(AT61&gt;AW61,"0"))</f>
        <v>0</v>
      </c>
      <c r="FH61" s="258"/>
      <c r="FI61" s="10"/>
      <c r="FJ61" s="252"/>
      <c r="FK61" s="253"/>
      <c r="FL61" s="252"/>
      <c r="FM61" s="253"/>
      <c r="FN61" s="13"/>
      <c r="FO61" s="258" t="str">
        <f>IF(BE61&gt;BH61,"1",IF(BE61&lt;BH61,"0"))</f>
        <v>1</v>
      </c>
      <c r="FP61" s="258"/>
      <c r="FQ61" s="258" t="str">
        <f>IF(BE61&lt;BH61,"1",IF(BE61&gt;BH61,"0"))</f>
        <v>0</v>
      </c>
      <c r="FR61" s="258"/>
      <c r="FS61" s="10"/>
      <c r="FT61" s="252"/>
      <c r="FU61" s="253"/>
      <c r="FV61" s="4"/>
      <c r="FW61" s="5"/>
      <c r="FX61" s="5"/>
      <c r="FY61" s="5"/>
      <c r="FZ61" s="5"/>
      <c r="GA61" s="7"/>
      <c r="GB61" s="4"/>
      <c r="GC61" s="5"/>
      <c r="GD61" s="5"/>
      <c r="GE61" s="5"/>
      <c r="GF61" s="5"/>
      <c r="GG61" s="7"/>
      <c r="GH61" s="2"/>
      <c r="GI61" s="2"/>
      <c r="GJ61" s="2"/>
      <c r="GK61" s="2"/>
      <c r="GL61" s="2"/>
      <c r="GM61" s="2"/>
      <c r="GN61" s="257"/>
      <c r="GO61" s="257"/>
      <c r="GQ61" s="2"/>
      <c r="GR61" s="2"/>
      <c r="GS61" s="2"/>
      <c r="GU61" s="27"/>
    </row>
    <row r="62" spans="2:206" ht="6.75" customHeight="1">
      <c r="B62" s="152"/>
      <c r="C62" s="148"/>
      <c r="D62" s="148"/>
      <c r="E62" s="148"/>
      <c r="F62" s="148"/>
      <c r="G62" s="148"/>
      <c r="H62" s="148"/>
      <c r="I62" s="149"/>
      <c r="J62" s="414"/>
      <c r="K62" s="415"/>
      <c r="L62" s="415"/>
      <c r="M62" s="415"/>
      <c r="N62" s="415"/>
      <c r="O62" s="415"/>
      <c r="P62" s="415"/>
      <c r="Q62" s="415"/>
      <c r="R62" s="415"/>
      <c r="S62" s="415"/>
      <c r="T62" s="416"/>
      <c r="U62" s="145"/>
      <c r="V62" s="145"/>
      <c r="W62" s="153"/>
      <c r="X62" s="434"/>
      <c r="Y62" s="434"/>
      <c r="Z62" s="265"/>
      <c r="AA62" s="434"/>
      <c r="AB62" s="434"/>
      <c r="AC62" s="154"/>
      <c r="AD62" s="145"/>
      <c r="AE62" s="146"/>
      <c r="AF62" s="171"/>
      <c r="AG62" s="172"/>
      <c r="AH62" s="172"/>
      <c r="AI62" s="434"/>
      <c r="AJ62" s="434"/>
      <c r="AK62" s="447"/>
      <c r="AL62" s="434"/>
      <c r="AM62" s="434"/>
      <c r="AN62" s="172"/>
      <c r="AO62" s="172"/>
      <c r="AP62" s="172"/>
      <c r="AQ62" s="171"/>
      <c r="AR62" s="172"/>
      <c r="AS62" s="172"/>
      <c r="AT62" s="434"/>
      <c r="AU62" s="434"/>
      <c r="AV62" s="447"/>
      <c r="AW62" s="434"/>
      <c r="AX62" s="434"/>
      <c r="AY62" s="172"/>
      <c r="AZ62" s="172"/>
      <c r="BA62" s="173"/>
      <c r="BB62" s="147"/>
      <c r="BC62" s="145"/>
      <c r="BD62" s="153"/>
      <c r="BE62" s="434"/>
      <c r="BF62" s="434"/>
      <c r="BG62" s="265"/>
      <c r="BH62" s="434"/>
      <c r="BI62" s="434"/>
      <c r="BJ62" s="154"/>
      <c r="BK62" s="145"/>
      <c r="BL62" s="146"/>
      <c r="BM62" s="454"/>
      <c r="BN62" s="455"/>
      <c r="BO62" s="455"/>
      <c r="BP62" s="455"/>
      <c r="BQ62" s="455"/>
      <c r="BR62" s="456"/>
      <c r="BS62" s="460">
        <f>GB62</f>
        <v>0.66666666666666663</v>
      </c>
      <c r="BT62" s="461"/>
      <c r="BU62" s="461"/>
      <c r="BV62" s="461"/>
      <c r="BW62" s="461"/>
      <c r="BX62" s="462"/>
      <c r="BY62" s="466">
        <f>GH62</f>
        <v>0.86567164179104472</v>
      </c>
      <c r="BZ62" s="455"/>
      <c r="CA62" s="455"/>
      <c r="CB62" s="455"/>
      <c r="CC62" s="455"/>
      <c r="CD62" s="456"/>
      <c r="CE62" s="449"/>
      <c r="CF62" s="449"/>
      <c r="CG62" s="2"/>
      <c r="CH62" s="2"/>
      <c r="CI62" s="2"/>
      <c r="CJ62" s="257">
        <v>4</v>
      </c>
      <c r="CK62" s="257"/>
      <c r="CL62" s="257"/>
      <c r="CM62" s="257" t="str">
        <f>VLOOKUP(4,GU74:GV78,2,FALSE)</f>
        <v>ＫＯＧ-Ｏ</v>
      </c>
      <c r="CN62" s="257"/>
      <c r="CO62" s="257"/>
      <c r="CP62" s="257"/>
      <c r="CQ62" s="257"/>
      <c r="CR62" s="257"/>
      <c r="CS62" s="257"/>
      <c r="CT62" s="257"/>
      <c r="CU62" s="257"/>
      <c r="CV62" s="257"/>
      <c r="CW62" s="257"/>
      <c r="DP62" s="30"/>
      <c r="DQ62" s="31"/>
      <c r="DR62" s="31"/>
      <c r="DS62" s="31"/>
      <c r="DT62" s="31"/>
      <c r="DU62" s="31"/>
      <c r="DV62" s="31"/>
      <c r="DW62" s="32"/>
      <c r="DX62" s="316"/>
      <c r="DY62" s="317"/>
      <c r="DZ62" s="317"/>
      <c r="EA62" s="317"/>
      <c r="EB62" s="317"/>
      <c r="EC62" s="317"/>
      <c r="ED62" s="317"/>
      <c r="EE62" s="317"/>
      <c r="EF62" s="317"/>
      <c r="EG62" s="318"/>
      <c r="EH62" s="9"/>
      <c r="EI62" s="9"/>
      <c r="EJ62" s="14"/>
      <c r="EK62" s="258"/>
      <c r="EL62" s="258"/>
      <c r="EM62" s="258"/>
      <c r="EN62" s="258"/>
      <c r="EO62" s="15"/>
      <c r="EP62" s="9"/>
      <c r="EQ62" s="10"/>
      <c r="ER62" s="13"/>
      <c r="ES62" s="9"/>
      <c r="ET62" s="14"/>
      <c r="EU62" s="258"/>
      <c r="EV62" s="258"/>
      <c r="EW62" s="258"/>
      <c r="EX62" s="258"/>
      <c r="EY62" s="15"/>
      <c r="EZ62" s="9"/>
      <c r="FA62" s="10"/>
      <c r="FB62" s="13"/>
      <c r="FC62" s="9"/>
      <c r="FD62" s="14"/>
      <c r="FE62" s="258"/>
      <c r="FF62" s="258"/>
      <c r="FG62" s="258"/>
      <c r="FH62" s="258"/>
      <c r="FI62" s="15"/>
      <c r="FJ62" s="9"/>
      <c r="FK62" s="10"/>
      <c r="FL62" s="13"/>
      <c r="FM62" s="9"/>
      <c r="FN62" s="14"/>
      <c r="FO62" s="258"/>
      <c r="FP62" s="258"/>
      <c r="FQ62" s="258"/>
      <c r="FR62" s="258"/>
      <c r="FS62" s="15"/>
      <c r="FT62" s="9"/>
      <c r="FU62" s="10"/>
      <c r="FV62" s="271">
        <f>IF(FZ58=0,FV58,FV58/FZ58)</f>
        <v>1</v>
      </c>
      <c r="FW62" s="284"/>
      <c r="FX62" s="284"/>
      <c r="FY62" s="284"/>
      <c r="FZ62" s="284"/>
      <c r="GA62" s="285"/>
      <c r="GB62" s="271">
        <f>GW62</f>
        <v>0.66666666666666663</v>
      </c>
      <c r="GC62" s="284"/>
      <c r="GD62" s="284"/>
      <c r="GE62" s="284"/>
      <c r="GF62" s="284"/>
      <c r="GG62" s="285"/>
      <c r="GH62" s="289">
        <f>GH58/GL58</f>
        <v>0.86567164179104472</v>
      </c>
      <c r="GI62" s="290"/>
      <c r="GJ62" s="290"/>
      <c r="GK62" s="290"/>
      <c r="GL62" s="290"/>
      <c r="GM62" s="291"/>
      <c r="GN62" s="257"/>
      <c r="GO62" s="257"/>
      <c r="GQ62" s="2"/>
      <c r="GR62" s="2"/>
      <c r="GS62" s="254" t="s">
        <v>1</v>
      </c>
      <c r="GT62" s="55">
        <f>GX62*100</f>
        <v>-100</v>
      </c>
      <c r="GU62" s="49">
        <f>RANK(GT62,$GT$62:$GT$66)</f>
        <v>4</v>
      </c>
      <c r="GW62" s="54">
        <f>IF(GF58=0,"MAX",GB58/GF58)</f>
        <v>0.66666666666666663</v>
      </c>
      <c r="GX62">
        <f>IF(GB62="MAX",8,GB58-GF58)</f>
        <v>-1</v>
      </c>
    </row>
    <row r="63" spans="2:206" ht="6.75" customHeight="1">
      <c r="B63" s="155"/>
      <c r="C63" s="156"/>
      <c r="D63" s="156"/>
      <c r="E63" s="156"/>
      <c r="F63" s="156"/>
      <c r="G63" s="156"/>
      <c r="H63" s="156"/>
      <c r="I63" s="157"/>
      <c r="J63" s="417"/>
      <c r="K63" s="418"/>
      <c r="L63" s="418"/>
      <c r="M63" s="418"/>
      <c r="N63" s="418"/>
      <c r="O63" s="418"/>
      <c r="P63" s="418"/>
      <c r="Q63" s="418"/>
      <c r="R63" s="418"/>
      <c r="S63" s="418"/>
      <c r="T63" s="419"/>
      <c r="U63" s="158"/>
      <c r="V63" s="158"/>
      <c r="W63" s="158"/>
      <c r="X63" s="158"/>
      <c r="Y63" s="158"/>
      <c r="Z63" s="158"/>
      <c r="AA63" s="158"/>
      <c r="AB63" s="158"/>
      <c r="AC63" s="158"/>
      <c r="AD63" s="158"/>
      <c r="AE63" s="154"/>
      <c r="AF63" s="174"/>
      <c r="AG63" s="175"/>
      <c r="AH63" s="175"/>
      <c r="AI63" s="175"/>
      <c r="AJ63" s="175"/>
      <c r="AK63" s="175"/>
      <c r="AL63" s="175"/>
      <c r="AM63" s="175"/>
      <c r="AN63" s="175"/>
      <c r="AO63" s="175"/>
      <c r="AP63" s="175"/>
      <c r="AQ63" s="174"/>
      <c r="AR63" s="175"/>
      <c r="AS63" s="175"/>
      <c r="AT63" s="175"/>
      <c r="AU63" s="175"/>
      <c r="AV63" s="175"/>
      <c r="AW63" s="175"/>
      <c r="AX63" s="175"/>
      <c r="AY63" s="175"/>
      <c r="AZ63" s="175"/>
      <c r="BA63" s="176"/>
      <c r="BB63" s="153"/>
      <c r="BC63" s="158"/>
      <c r="BD63" s="158"/>
      <c r="BE63" s="158"/>
      <c r="BF63" s="158"/>
      <c r="BG63" s="158"/>
      <c r="BH63" s="158"/>
      <c r="BI63" s="158"/>
      <c r="BJ63" s="158"/>
      <c r="BK63" s="158"/>
      <c r="BL63" s="154"/>
      <c r="BM63" s="457"/>
      <c r="BN63" s="458"/>
      <c r="BO63" s="458"/>
      <c r="BP63" s="458"/>
      <c r="BQ63" s="458"/>
      <c r="BR63" s="459"/>
      <c r="BS63" s="463"/>
      <c r="BT63" s="464"/>
      <c r="BU63" s="464"/>
      <c r="BV63" s="464"/>
      <c r="BW63" s="464"/>
      <c r="BX63" s="465"/>
      <c r="BY63" s="457"/>
      <c r="BZ63" s="458"/>
      <c r="CA63" s="458"/>
      <c r="CB63" s="458"/>
      <c r="CC63" s="458"/>
      <c r="CD63" s="459"/>
      <c r="CE63" s="449"/>
      <c r="CF63" s="449"/>
      <c r="CG63" s="2"/>
      <c r="CH63" s="2"/>
      <c r="CI63" s="2"/>
      <c r="CJ63" s="257"/>
      <c r="CK63" s="257"/>
      <c r="CL63" s="257"/>
      <c r="CM63" s="257"/>
      <c r="CN63" s="257"/>
      <c r="CO63" s="257"/>
      <c r="CP63" s="257"/>
      <c r="CQ63" s="257"/>
      <c r="CR63" s="257"/>
      <c r="CS63" s="257"/>
      <c r="CT63" s="257"/>
      <c r="CU63" s="257"/>
      <c r="CV63" s="257"/>
      <c r="CW63" s="257"/>
      <c r="DP63" s="33"/>
      <c r="DQ63" s="34"/>
      <c r="DR63" s="34"/>
      <c r="DS63" s="34"/>
      <c r="DT63" s="34"/>
      <c r="DU63" s="34"/>
      <c r="DV63" s="34"/>
      <c r="DW63" s="35"/>
      <c r="DX63" s="319"/>
      <c r="DY63" s="320"/>
      <c r="DZ63" s="320"/>
      <c r="EA63" s="320"/>
      <c r="EB63" s="320"/>
      <c r="EC63" s="320"/>
      <c r="ED63" s="320"/>
      <c r="EE63" s="320"/>
      <c r="EF63" s="320"/>
      <c r="EG63" s="321"/>
      <c r="EH63" s="16"/>
      <c r="EI63" s="16"/>
      <c r="EJ63" s="16"/>
      <c r="EK63" s="16"/>
      <c r="EL63" s="16"/>
      <c r="EM63" s="16"/>
      <c r="EN63" s="16"/>
      <c r="EO63" s="16"/>
      <c r="EP63" s="16"/>
      <c r="EQ63" s="15"/>
      <c r="ER63" s="14"/>
      <c r="ES63" s="16"/>
      <c r="ET63" s="16"/>
      <c r="EU63" s="16"/>
      <c r="EV63" s="16"/>
      <c r="EW63" s="16"/>
      <c r="EX63" s="16"/>
      <c r="EY63" s="16"/>
      <c r="EZ63" s="16"/>
      <c r="FA63" s="15"/>
      <c r="FB63" s="14"/>
      <c r="FC63" s="16"/>
      <c r="FD63" s="16"/>
      <c r="FE63" s="16"/>
      <c r="FF63" s="16"/>
      <c r="FG63" s="16"/>
      <c r="FH63" s="16"/>
      <c r="FI63" s="16"/>
      <c r="FJ63" s="16"/>
      <c r="FK63" s="15"/>
      <c r="FL63" s="14"/>
      <c r="FM63" s="16"/>
      <c r="FN63" s="16"/>
      <c r="FO63" s="16"/>
      <c r="FP63" s="16"/>
      <c r="FQ63" s="16"/>
      <c r="FR63" s="16"/>
      <c r="FS63" s="16"/>
      <c r="FT63" s="16"/>
      <c r="FU63" s="15"/>
      <c r="FV63" s="286"/>
      <c r="FW63" s="287"/>
      <c r="FX63" s="287"/>
      <c r="FY63" s="287"/>
      <c r="FZ63" s="287"/>
      <c r="GA63" s="288"/>
      <c r="GB63" s="286"/>
      <c r="GC63" s="287"/>
      <c r="GD63" s="287"/>
      <c r="GE63" s="287"/>
      <c r="GF63" s="287"/>
      <c r="GG63" s="288"/>
      <c r="GH63" s="292"/>
      <c r="GI63" s="293"/>
      <c r="GJ63" s="293"/>
      <c r="GK63" s="293"/>
      <c r="GL63" s="293"/>
      <c r="GM63" s="294"/>
      <c r="GN63" s="257"/>
      <c r="GO63" s="257"/>
      <c r="GQ63" s="2"/>
      <c r="GR63" s="2"/>
      <c r="GS63" s="254"/>
      <c r="GT63" s="55">
        <f>GX63*100</f>
        <v>100</v>
      </c>
      <c r="GU63" s="49">
        <f>RANK(GT63,$GT$62:$GT$66)</f>
        <v>2</v>
      </c>
      <c r="GW63" s="54">
        <f>IF(GF66=0,"MAX",GB66/GF66)</f>
        <v>1.5</v>
      </c>
      <c r="GX63">
        <f>IF(GB70="MAX",8,GB66-GF66)</f>
        <v>1</v>
      </c>
    </row>
    <row r="64" spans="2:206" ht="6.75" customHeight="1">
      <c r="B64" s="407" t="s">
        <v>52</v>
      </c>
      <c r="C64" s="408"/>
      <c r="D64" s="143"/>
      <c r="E64" s="143"/>
      <c r="F64" s="143"/>
      <c r="G64" s="143"/>
      <c r="H64" s="143"/>
      <c r="I64" s="144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60"/>
      <c r="U64" s="411"/>
      <c r="V64" s="412"/>
      <c r="W64" s="412"/>
      <c r="X64" s="412"/>
      <c r="Y64" s="412"/>
      <c r="Z64" s="412"/>
      <c r="AA64" s="412"/>
      <c r="AB64" s="412"/>
      <c r="AC64" s="412"/>
      <c r="AD64" s="412"/>
      <c r="AE64" s="413"/>
      <c r="AF64" s="150"/>
      <c r="AG64" s="161"/>
      <c r="AH64" s="161"/>
      <c r="AI64" s="161"/>
      <c r="AJ64" s="161"/>
      <c r="AK64" s="161"/>
      <c r="AL64" s="161"/>
      <c r="AM64" s="161"/>
      <c r="AN64" s="161"/>
      <c r="AO64" s="420" t="s">
        <v>167</v>
      </c>
      <c r="AP64" s="421"/>
      <c r="AQ64" s="169"/>
      <c r="AR64" s="170"/>
      <c r="AS64" s="170"/>
      <c r="AT64" s="170"/>
      <c r="AU64" s="170"/>
      <c r="AV64" s="170"/>
      <c r="AW64" s="170"/>
      <c r="AX64" s="170"/>
      <c r="AY64" s="170"/>
      <c r="AZ64" s="424"/>
      <c r="BA64" s="424"/>
      <c r="BB64" s="169"/>
      <c r="BC64" s="170"/>
      <c r="BD64" s="170"/>
      <c r="BE64" s="170"/>
      <c r="BF64" s="170"/>
      <c r="BG64" s="170"/>
      <c r="BH64" s="170"/>
      <c r="BI64" s="170"/>
      <c r="BJ64" s="170"/>
      <c r="BK64" s="424"/>
      <c r="BL64" s="425"/>
      <c r="BM64" s="428"/>
      <c r="BN64" s="429"/>
      <c r="BO64" s="429"/>
      <c r="BP64" s="429"/>
      <c r="BQ64" s="429"/>
      <c r="BR64" s="430"/>
      <c r="BS64" s="428"/>
      <c r="BT64" s="429"/>
      <c r="BU64" s="429"/>
      <c r="BV64" s="429"/>
      <c r="BW64" s="429"/>
      <c r="BX64" s="430"/>
      <c r="BY64" s="428"/>
      <c r="BZ64" s="429"/>
      <c r="CA64" s="429"/>
      <c r="CB64" s="429"/>
      <c r="CC64" s="429"/>
      <c r="CD64" s="430"/>
      <c r="CE64" s="449">
        <f>GN64</f>
        <v>2</v>
      </c>
      <c r="CF64" s="449"/>
      <c r="CG64" s="2"/>
      <c r="CH64" s="2"/>
      <c r="CI64" s="2"/>
      <c r="CJ64" s="257">
        <v>5</v>
      </c>
      <c r="CK64" s="257"/>
      <c r="CL64" s="257"/>
      <c r="CM64" s="257" t="str">
        <f>VLOOKUP(5,GU74:GV78,2,FALSE)</f>
        <v>ＫＯＧ-Ｇ</v>
      </c>
      <c r="CN64" s="257"/>
      <c r="CO64" s="257"/>
      <c r="CP64" s="257"/>
      <c r="CQ64" s="257"/>
      <c r="CR64" s="257"/>
      <c r="CS64" s="257"/>
      <c r="CT64" s="257"/>
      <c r="CU64" s="257"/>
      <c r="CV64" s="257"/>
      <c r="CW64" s="257"/>
      <c r="DP64" s="267">
        <v>2</v>
      </c>
      <c r="DQ64" s="268"/>
      <c r="DR64" s="28"/>
      <c r="DS64" s="28"/>
      <c r="DT64" s="28"/>
      <c r="DU64" s="28"/>
      <c r="DV64" s="28"/>
      <c r="DW64" s="29"/>
      <c r="DX64" s="18"/>
      <c r="DY64" s="18"/>
      <c r="DZ64" s="18"/>
      <c r="EA64" s="18"/>
      <c r="EB64" s="18"/>
      <c r="EC64" s="18"/>
      <c r="ED64" s="18"/>
      <c r="EE64" s="18"/>
      <c r="EF64" s="18"/>
      <c r="EG64" s="19"/>
      <c r="EH64" s="313"/>
      <c r="EI64" s="314"/>
      <c r="EJ64" s="314"/>
      <c r="EK64" s="314"/>
      <c r="EL64" s="314"/>
      <c r="EM64" s="314"/>
      <c r="EN64" s="314"/>
      <c r="EO64" s="314"/>
      <c r="EP64" s="314"/>
      <c r="EQ64" s="315"/>
      <c r="ER64" s="11"/>
      <c r="ES64" s="17"/>
      <c r="ET64" s="17"/>
      <c r="EU64" s="17"/>
      <c r="EV64" s="17"/>
      <c r="EW64" s="17"/>
      <c r="EX64" s="17"/>
      <c r="EY64" s="17"/>
      <c r="EZ64" s="17"/>
      <c r="FA64" s="12"/>
      <c r="FB64" s="11"/>
      <c r="FC64" s="17"/>
      <c r="FD64" s="17"/>
      <c r="FE64" s="17"/>
      <c r="FF64" s="17"/>
      <c r="FG64" s="17"/>
      <c r="FH64" s="17"/>
      <c r="FI64" s="17"/>
      <c r="FJ64" s="17"/>
      <c r="FK64" s="12"/>
      <c r="FL64" s="11"/>
      <c r="FM64" s="17"/>
      <c r="FN64" s="17"/>
      <c r="FO64" s="17"/>
      <c r="FP64" s="17"/>
      <c r="FQ64" s="17"/>
      <c r="FR64" s="17"/>
      <c r="FS64" s="17"/>
      <c r="FT64" s="17"/>
      <c r="FU64" s="12"/>
      <c r="FV64" s="45">
        <f>COUNTIF(DX66,"=2")</f>
        <v>1</v>
      </c>
      <c r="FW64" s="46">
        <f>COUNTIF(ER66,"=2")</f>
        <v>0</v>
      </c>
      <c r="FX64" s="46">
        <f>COUNTIF(FB66,"=2")</f>
        <v>0</v>
      </c>
      <c r="FY64" s="8">
        <f>COUNTIF(FL66,"=2")</f>
        <v>0</v>
      </c>
      <c r="FZ64" s="8"/>
      <c r="GA64" s="6"/>
      <c r="GB64" s="3"/>
      <c r="GC64" s="8"/>
      <c r="GD64" s="8"/>
      <c r="GE64" s="8"/>
      <c r="GF64" s="8"/>
      <c r="GG64" s="6"/>
      <c r="GH64" s="47">
        <f>SUM(M65:N70)</f>
        <v>30</v>
      </c>
      <c r="GI64" s="47">
        <f>SUM(AI65:AJ70)</f>
        <v>40</v>
      </c>
      <c r="GJ64" s="47">
        <f>SUM(AT65:AU70)</f>
        <v>0</v>
      </c>
      <c r="GK64" s="2">
        <f>SUM(BE65:BF70)</f>
        <v>0</v>
      </c>
      <c r="GL64" s="2"/>
      <c r="GM64" s="2"/>
      <c r="GN64" s="257">
        <f>GU75</f>
        <v>2</v>
      </c>
      <c r="GO64" s="257"/>
      <c r="GQ64" s="2"/>
      <c r="GR64" s="2"/>
      <c r="GS64" s="254"/>
      <c r="GT64" s="55">
        <f>GX64*100</f>
        <v>300</v>
      </c>
      <c r="GU64" s="49">
        <f>RANK(GT64,$GT$62:$GT$66)</f>
        <v>1</v>
      </c>
      <c r="GW64" s="54">
        <f>IF(GF74=0,"MAX",GB74/GF74)</f>
        <v>4</v>
      </c>
      <c r="GX64">
        <f>IF(GB78="MAX",8,GB74-GF74)</f>
        <v>3</v>
      </c>
    </row>
    <row r="65" spans="2:206" ht="6.75" customHeight="1">
      <c r="B65" s="409"/>
      <c r="C65" s="410"/>
      <c r="D65" s="148"/>
      <c r="E65" s="148"/>
      <c r="F65" s="148"/>
      <c r="G65" s="148"/>
      <c r="H65" s="148"/>
      <c r="I65" s="149"/>
      <c r="J65" s="159"/>
      <c r="K65" s="159"/>
      <c r="L65" s="162"/>
      <c r="M65" s="435">
        <f>AA57</f>
        <v>15</v>
      </c>
      <c r="N65" s="435"/>
      <c r="O65" s="251" t="s">
        <v>25</v>
      </c>
      <c r="P65" s="435">
        <f>X57</f>
        <v>11</v>
      </c>
      <c r="Q65" s="435"/>
      <c r="R65" s="163"/>
      <c r="S65" s="159"/>
      <c r="T65" s="160"/>
      <c r="U65" s="414"/>
      <c r="V65" s="415"/>
      <c r="W65" s="415"/>
      <c r="X65" s="415"/>
      <c r="Y65" s="415"/>
      <c r="Z65" s="415"/>
      <c r="AA65" s="415"/>
      <c r="AB65" s="415"/>
      <c r="AC65" s="415"/>
      <c r="AD65" s="415"/>
      <c r="AE65" s="416"/>
      <c r="AF65" s="147"/>
      <c r="AG65" s="145"/>
      <c r="AH65" s="150"/>
      <c r="AI65" s="434">
        <v>17</v>
      </c>
      <c r="AJ65" s="434"/>
      <c r="AK65" s="251" t="s">
        <v>25</v>
      </c>
      <c r="AL65" s="434">
        <v>15</v>
      </c>
      <c r="AM65" s="434"/>
      <c r="AN65" s="151"/>
      <c r="AO65" s="422"/>
      <c r="AP65" s="423"/>
      <c r="AQ65" s="171"/>
      <c r="AR65" s="172"/>
      <c r="AS65" s="172"/>
      <c r="AT65" s="434"/>
      <c r="AU65" s="434"/>
      <c r="AV65" s="251"/>
      <c r="AW65" s="434"/>
      <c r="AX65" s="434"/>
      <c r="AY65" s="172"/>
      <c r="AZ65" s="426"/>
      <c r="BA65" s="426"/>
      <c r="BB65" s="171"/>
      <c r="BC65" s="172"/>
      <c r="BD65" s="172"/>
      <c r="BE65" s="434"/>
      <c r="BF65" s="434"/>
      <c r="BG65" s="251"/>
      <c r="BH65" s="434"/>
      <c r="BI65" s="434"/>
      <c r="BJ65" s="172"/>
      <c r="BK65" s="426"/>
      <c r="BL65" s="427"/>
      <c r="BM65" s="431"/>
      <c r="BN65" s="432"/>
      <c r="BO65" s="432"/>
      <c r="BP65" s="432"/>
      <c r="BQ65" s="432"/>
      <c r="BR65" s="433"/>
      <c r="BS65" s="431"/>
      <c r="BT65" s="432"/>
      <c r="BU65" s="432"/>
      <c r="BV65" s="432"/>
      <c r="BW65" s="432"/>
      <c r="BX65" s="433"/>
      <c r="BY65" s="431"/>
      <c r="BZ65" s="448"/>
      <c r="CA65" s="448"/>
      <c r="CB65" s="448"/>
      <c r="CC65" s="448"/>
      <c r="CD65" s="433"/>
      <c r="CE65" s="449"/>
      <c r="CF65" s="449"/>
      <c r="CG65" s="2"/>
      <c r="CH65" s="2"/>
      <c r="CI65" s="2"/>
      <c r="CJ65" s="257"/>
      <c r="CK65" s="257"/>
      <c r="CL65" s="257"/>
      <c r="CM65" s="257"/>
      <c r="CN65" s="257"/>
      <c r="CO65" s="257"/>
      <c r="CP65" s="257"/>
      <c r="CQ65" s="257"/>
      <c r="CR65" s="257"/>
      <c r="CS65" s="257"/>
      <c r="CT65" s="257"/>
      <c r="CU65" s="257"/>
      <c r="CV65" s="257"/>
      <c r="CW65" s="257"/>
      <c r="DP65" s="269"/>
      <c r="DQ65" s="270"/>
      <c r="DR65" s="31"/>
      <c r="DS65" s="31"/>
      <c r="DT65" s="31"/>
      <c r="DU65" s="31"/>
      <c r="DV65" s="31"/>
      <c r="DW65" s="32"/>
      <c r="DX65" s="18"/>
      <c r="DY65" s="18"/>
      <c r="DZ65" s="20"/>
      <c r="EA65" s="258" t="str">
        <f>IF(M65&gt;P65,"1",IF(M65&lt;P65,"0"))</f>
        <v>1</v>
      </c>
      <c r="EB65" s="258"/>
      <c r="EC65" s="258" t="str">
        <f>IF(M65&lt;P65,"1",IF(M65&gt;P65,"0"))</f>
        <v>0</v>
      </c>
      <c r="ED65" s="258"/>
      <c r="EE65" s="21"/>
      <c r="EF65" s="18"/>
      <c r="EG65" s="19"/>
      <c r="EH65" s="316"/>
      <c r="EI65" s="317"/>
      <c r="EJ65" s="317"/>
      <c r="EK65" s="317"/>
      <c r="EL65" s="317"/>
      <c r="EM65" s="317"/>
      <c r="EN65" s="317"/>
      <c r="EO65" s="317"/>
      <c r="EP65" s="317"/>
      <c r="EQ65" s="318"/>
      <c r="ER65" s="13"/>
      <c r="ES65" s="9"/>
      <c r="ET65" s="11"/>
      <c r="EU65" s="258" t="str">
        <f>IF(AI65&gt;AL65,"1",IF(AI65&lt;AL65,"0"))</f>
        <v>1</v>
      </c>
      <c r="EV65" s="258"/>
      <c r="EW65" s="258" t="str">
        <f>IF(AI65&lt;AL65,"1",IF(AI65&gt;AL65,"0"))</f>
        <v>0</v>
      </c>
      <c r="EX65" s="258"/>
      <c r="EY65" s="12"/>
      <c r="EZ65" s="9"/>
      <c r="FA65" s="10"/>
      <c r="FB65" s="13"/>
      <c r="FC65" s="9"/>
      <c r="FD65" s="11"/>
      <c r="FE65" s="258" t="b">
        <f>IF(AT65&gt;AW65,"1",IF(AT65&lt;AW65,"0"))</f>
        <v>0</v>
      </c>
      <c r="FF65" s="258"/>
      <c r="FG65" s="258" t="b">
        <f>IF(AT65&lt;AW65,"1",IF(AT65&gt;AW65,"0"))</f>
        <v>0</v>
      </c>
      <c r="FH65" s="258"/>
      <c r="FI65" s="12"/>
      <c r="FJ65" s="9"/>
      <c r="FK65" s="10"/>
      <c r="FL65" s="13"/>
      <c r="FM65" s="9"/>
      <c r="FN65" s="11"/>
      <c r="FO65" s="258" t="b">
        <f>IF(BE65&gt;BH65,"1",IF(BE65&lt;BH65,"0"))</f>
        <v>0</v>
      </c>
      <c r="FP65" s="258"/>
      <c r="FQ65" s="258" t="b">
        <f>IF(BE65&lt;BH65,"1",IF(BE65&gt;BH65,"0"))</f>
        <v>0</v>
      </c>
      <c r="FR65" s="258"/>
      <c r="FS65" s="12"/>
      <c r="FT65" s="9"/>
      <c r="FU65" s="10"/>
      <c r="FV65" s="4"/>
      <c r="FW65" s="5"/>
      <c r="FX65" s="5">
        <f>COUNTIF(EF66,"=2")</f>
        <v>0</v>
      </c>
      <c r="FY65" s="50">
        <f>COUNTIF(EZ66,"=2")</f>
        <v>1</v>
      </c>
      <c r="FZ65" s="50">
        <f>COUNTIF(FJ66,"=2")</f>
        <v>0</v>
      </c>
      <c r="GA65" s="51">
        <f>COUNTIF(FT66,"=2")</f>
        <v>0</v>
      </c>
      <c r="GB65" s="4"/>
      <c r="GC65" s="5"/>
      <c r="GD65" s="5"/>
      <c r="GE65" s="5"/>
      <c r="GF65" s="5"/>
      <c r="GG65" s="7"/>
      <c r="GH65" s="2"/>
      <c r="GI65" s="2"/>
      <c r="GJ65" s="2">
        <f>SUM(P65:Q70)</f>
        <v>15</v>
      </c>
      <c r="GK65" s="47">
        <f>SUM(AL65:AM70)</f>
        <v>46</v>
      </c>
      <c r="GL65" s="47">
        <f>SUM(AW65:AX70)</f>
        <v>0</v>
      </c>
      <c r="GM65" s="47">
        <f>SUM(BH65:BI70)</f>
        <v>0</v>
      </c>
      <c r="GN65" s="257"/>
      <c r="GO65" s="257"/>
      <c r="GQ65" s="2"/>
      <c r="GR65" s="2"/>
      <c r="GS65" s="254"/>
      <c r="GT65" s="55">
        <f>GX65*100</f>
        <v>0</v>
      </c>
      <c r="GU65" s="49">
        <f>RANK(GT65,$GT$62:$GT$66)</f>
        <v>3</v>
      </c>
      <c r="GW65" s="54">
        <f>IF(GF82=0,"MAX",GB82/GF82)</f>
        <v>1</v>
      </c>
      <c r="GX65">
        <f>IF(GB86="MAX",8,GB82-GF82)</f>
        <v>0</v>
      </c>
    </row>
    <row r="66" spans="2:206" ht="6.75" customHeight="1">
      <c r="B66" s="409" t="str">
        <f>CM14</f>
        <v>ＮＢＦ</v>
      </c>
      <c r="C66" s="410"/>
      <c r="D66" s="410"/>
      <c r="E66" s="410"/>
      <c r="F66" s="410"/>
      <c r="G66" s="410"/>
      <c r="H66" s="410"/>
      <c r="I66" s="470"/>
      <c r="J66" s="435">
        <f>DX66</f>
        <v>2</v>
      </c>
      <c r="K66" s="436"/>
      <c r="L66" s="164"/>
      <c r="M66" s="435"/>
      <c r="N66" s="435"/>
      <c r="O66" s="265"/>
      <c r="P66" s="435"/>
      <c r="Q66" s="435"/>
      <c r="R66" s="160"/>
      <c r="S66" s="437">
        <f>EF66</f>
        <v>0</v>
      </c>
      <c r="T66" s="436"/>
      <c r="U66" s="414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437">
        <f>ER66</f>
        <v>1</v>
      </c>
      <c r="AG66" s="436"/>
      <c r="AH66" s="147"/>
      <c r="AI66" s="434"/>
      <c r="AJ66" s="434"/>
      <c r="AK66" s="265"/>
      <c r="AL66" s="434"/>
      <c r="AM66" s="434"/>
      <c r="AN66" s="146"/>
      <c r="AO66" s="437">
        <f>EZ66</f>
        <v>2</v>
      </c>
      <c r="AP66" s="436"/>
      <c r="AQ66" s="437"/>
      <c r="AR66" s="435"/>
      <c r="AS66" s="172"/>
      <c r="AT66" s="434"/>
      <c r="AU66" s="434"/>
      <c r="AV66" s="447"/>
      <c r="AW66" s="434"/>
      <c r="AX66" s="434"/>
      <c r="AY66" s="172"/>
      <c r="AZ66" s="435"/>
      <c r="BA66" s="435"/>
      <c r="BB66" s="437"/>
      <c r="BC66" s="435"/>
      <c r="BD66" s="172"/>
      <c r="BE66" s="434"/>
      <c r="BF66" s="434"/>
      <c r="BG66" s="447"/>
      <c r="BH66" s="434"/>
      <c r="BI66" s="434"/>
      <c r="BJ66" s="172"/>
      <c r="BK66" s="435"/>
      <c r="BL66" s="436"/>
      <c r="BM66" s="297">
        <f>FV66</f>
        <v>1</v>
      </c>
      <c r="BN66" s="438"/>
      <c r="BO66" s="450"/>
      <c r="BP66" s="450"/>
      <c r="BQ66" s="438">
        <f>FZ66</f>
        <v>1</v>
      </c>
      <c r="BR66" s="256"/>
      <c r="BS66" s="297">
        <f>GB66</f>
        <v>3</v>
      </c>
      <c r="BT66" s="438"/>
      <c r="BU66" s="450"/>
      <c r="BV66" s="450"/>
      <c r="BW66" s="438">
        <f>GF66</f>
        <v>2</v>
      </c>
      <c r="BX66" s="256"/>
      <c r="BY66" s="297">
        <f>GH66</f>
        <v>70</v>
      </c>
      <c r="BZ66" s="255"/>
      <c r="CA66" s="450"/>
      <c r="CB66" s="450"/>
      <c r="CC66" s="255">
        <f>GL66</f>
        <v>61</v>
      </c>
      <c r="CD66" s="256"/>
      <c r="CE66" s="449"/>
      <c r="CF66" s="449"/>
      <c r="CG66" s="2"/>
      <c r="CH66" s="2"/>
      <c r="CI66" s="2"/>
      <c r="CJ66" s="2"/>
      <c r="CK66" s="2"/>
      <c r="CL66" s="2"/>
      <c r="CM66" s="2"/>
      <c r="CN66" s="2"/>
      <c r="CO66" s="2"/>
      <c r="CP66" s="2"/>
      <c r="DP66" s="301" t="str">
        <f>B66</f>
        <v>ＮＢＦ</v>
      </c>
      <c r="DQ66" s="302"/>
      <c r="DR66" s="302"/>
      <c r="DS66" s="302"/>
      <c r="DT66" s="302"/>
      <c r="DU66" s="302"/>
      <c r="DV66" s="302"/>
      <c r="DW66" s="303"/>
      <c r="DX66" s="258">
        <f>EA65+EA67+EA69</f>
        <v>2</v>
      </c>
      <c r="DY66" s="253"/>
      <c r="DZ66" s="22"/>
      <c r="EA66" s="258"/>
      <c r="EB66" s="258"/>
      <c r="EC66" s="258"/>
      <c r="ED66" s="258"/>
      <c r="EE66" s="19"/>
      <c r="EF66" s="252">
        <f>EC65+EC67+EC69</f>
        <v>0</v>
      </c>
      <c r="EG66" s="253"/>
      <c r="EH66" s="316"/>
      <c r="EI66" s="317"/>
      <c r="EJ66" s="317"/>
      <c r="EK66" s="317"/>
      <c r="EL66" s="317"/>
      <c r="EM66" s="317"/>
      <c r="EN66" s="317"/>
      <c r="EO66" s="317"/>
      <c r="EP66" s="317"/>
      <c r="EQ66" s="318"/>
      <c r="ER66" s="252">
        <f>EU65+EU67+EU69</f>
        <v>1</v>
      </c>
      <c r="ES66" s="253"/>
      <c r="ET66" s="13"/>
      <c r="EU66" s="258"/>
      <c r="EV66" s="258"/>
      <c r="EW66" s="258"/>
      <c r="EX66" s="258"/>
      <c r="EY66" s="10"/>
      <c r="EZ66" s="252">
        <f>EW65+EW67+EW69</f>
        <v>2</v>
      </c>
      <c r="FA66" s="253"/>
      <c r="FB66" s="252">
        <f>FE65+FE67+FE69</f>
        <v>0</v>
      </c>
      <c r="FC66" s="253"/>
      <c r="FD66" s="13"/>
      <c r="FE66" s="258"/>
      <c r="FF66" s="258"/>
      <c r="FG66" s="258"/>
      <c r="FH66" s="258"/>
      <c r="FI66" s="10"/>
      <c r="FJ66" s="252">
        <f>FG65+FG67+FG69</f>
        <v>0</v>
      </c>
      <c r="FK66" s="253"/>
      <c r="FL66" s="252">
        <f>FO65+FO67+FO69</f>
        <v>0</v>
      </c>
      <c r="FM66" s="253"/>
      <c r="FN66" s="13"/>
      <c r="FO66" s="258"/>
      <c r="FP66" s="258"/>
      <c r="FQ66" s="258"/>
      <c r="FR66" s="258"/>
      <c r="FS66" s="10"/>
      <c r="FT66" s="252">
        <f>FQ65+FQ67+FQ69</f>
        <v>0</v>
      </c>
      <c r="FU66" s="253"/>
      <c r="FV66" s="298">
        <f>SUM(FV64:FY64)</f>
        <v>1</v>
      </c>
      <c r="FW66" s="295"/>
      <c r="FX66" s="283"/>
      <c r="FY66" s="283"/>
      <c r="FZ66" s="295">
        <f>SUM(FX65:GA65)</f>
        <v>1</v>
      </c>
      <c r="GA66" s="296"/>
      <c r="GB66" s="298">
        <f>SUM(DX66,ER66,FB66,FL66)</f>
        <v>3</v>
      </c>
      <c r="GC66" s="295"/>
      <c r="GD66" s="283"/>
      <c r="GE66" s="283"/>
      <c r="GF66" s="295">
        <f>SUM(EF66,EZ66,FJ66,FT66)</f>
        <v>2</v>
      </c>
      <c r="GG66" s="296"/>
      <c r="GH66" s="297">
        <f>SUM(GH64:GK64)</f>
        <v>70</v>
      </c>
      <c r="GI66" s="255"/>
      <c r="GJ66" s="283"/>
      <c r="GK66" s="283"/>
      <c r="GL66" s="255">
        <f>SUM(GJ65:GM65)</f>
        <v>61</v>
      </c>
      <c r="GM66" s="256"/>
      <c r="GN66" s="257"/>
      <c r="GO66" s="257"/>
      <c r="GQ66" s="2"/>
      <c r="GR66" s="2"/>
      <c r="GS66" s="2"/>
      <c r="GT66" s="55">
        <f>GX66*100</f>
        <v>-300</v>
      </c>
      <c r="GU66" s="49">
        <f>RANK(GT66,$GT$62:$GT$66)</f>
        <v>5</v>
      </c>
      <c r="GW66" s="54">
        <f>IF(GF90=0,"MAX",GB90/GF90)</f>
        <v>0.25</v>
      </c>
      <c r="GX66">
        <f>IF(GB94="MAX",8,GB90-GF90)</f>
        <v>-3</v>
      </c>
    </row>
    <row r="67" spans="2:206" ht="6.75" customHeight="1">
      <c r="B67" s="409"/>
      <c r="C67" s="410"/>
      <c r="D67" s="410"/>
      <c r="E67" s="410"/>
      <c r="F67" s="410"/>
      <c r="G67" s="410"/>
      <c r="H67" s="410"/>
      <c r="I67" s="470"/>
      <c r="J67" s="435"/>
      <c r="K67" s="436"/>
      <c r="L67" s="164"/>
      <c r="M67" s="435">
        <f>AA59</f>
        <v>15</v>
      </c>
      <c r="N67" s="435"/>
      <c r="O67" s="251" t="s">
        <v>25</v>
      </c>
      <c r="P67" s="435">
        <f>X59</f>
        <v>4</v>
      </c>
      <c r="Q67" s="435"/>
      <c r="R67" s="160"/>
      <c r="S67" s="437"/>
      <c r="T67" s="436"/>
      <c r="U67" s="414"/>
      <c r="V67" s="415"/>
      <c r="W67" s="415"/>
      <c r="X67" s="415"/>
      <c r="Y67" s="415"/>
      <c r="Z67" s="415"/>
      <c r="AA67" s="415"/>
      <c r="AB67" s="415"/>
      <c r="AC67" s="415"/>
      <c r="AD67" s="415"/>
      <c r="AE67" s="416"/>
      <c r="AF67" s="437"/>
      <c r="AG67" s="436"/>
      <c r="AH67" s="147"/>
      <c r="AI67" s="434">
        <v>14</v>
      </c>
      <c r="AJ67" s="434"/>
      <c r="AK67" s="251" t="s">
        <v>25</v>
      </c>
      <c r="AL67" s="434">
        <v>16</v>
      </c>
      <c r="AM67" s="434"/>
      <c r="AN67" s="146"/>
      <c r="AO67" s="437"/>
      <c r="AP67" s="436"/>
      <c r="AQ67" s="437"/>
      <c r="AR67" s="435"/>
      <c r="AS67" s="172"/>
      <c r="AT67" s="434"/>
      <c r="AU67" s="434"/>
      <c r="AV67" s="251"/>
      <c r="AW67" s="434"/>
      <c r="AX67" s="434"/>
      <c r="AY67" s="172"/>
      <c r="AZ67" s="435"/>
      <c r="BA67" s="435"/>
      <c r="BB67" s="437"/>
      <c r="BC67" s="435"/>
      <c r="BD67" s="172"/>
      <c r="BE67" s="434"/>
      <c r="BF67" s="434"/>
      <c r="BG67" s="251"/>
      <c r="BH67" s="434"/>
      <c r="BI67" s="434"/>
      <c r="BJ67" s="172"/>
      <c r="BK67" s="435"/>
      <c r="BL67" s="436"/>
      <c r="BM67" s="297"/>
      <c r="BN67" s="438"/>
      <c r="BO67" s="450"/>
      <c r="BP67" s="450"/>
      <c r="BQ67" s="438"/>
      <c r="BR67" s="256"/>
      <c r="BS67" s="297"/>
      <c r="BT67" s="438"/>
      <c r="BU67" s="450"/>
      <c r="BV67" s="450"/>
      <c r="BW67" s="438"/>
      <c r="BX67" s="256"/>
      <c r="BY67" s="297"/>
      <c r="BZ67" s="255"/>
      <c r="CA67" s="450"/>
      <c r="CB67" s="450"/>
      <c r="CC67" s="255"/>
      <c r="CD67" s="256"/>
      <c r="CE67" s="449"/>
      <c r="CF67" s="449"/>
      <c r="CG67" s="2"/>
      <c r="CH67" s="2"/>
      <c r="CI67" s="2"/>
      <c r="CJ67" s="2"/>
      <c r="CK67" s="2"/>
      <c r="CL67" s="2"/>
      <c r="CM67" s="2"/>
      <c r="CN67" s="2"/>
      <c r="CO67" s="2"/>
      <c r="CP67" s="2"/>
      <c r="DP67" s="301"/>
      <c r="DQ67" s="302"/>
      <c r="DR67" s="302"/>
      <c r="DS67" s="302"/>
      <c r="DT67" s="302"/>
      <c r="DU67" s="302"/>
      <c r="DV67" s="302"/>
      <c r="DW67" s="303"/>
      <c r="DX67" s="258"/>
      <c r="DY67" s="253"/>
      <c r="DZ67" s="22"/>
      <c r="EA67" s="258" t="str">
        <f>IF(M67&gt;P67,"1",IF(M67&lt;P67,"0"))</f>
        <v>1</v>
      </c>
      <c r="EB67" s="258"/>
      <c r="EC67" s="258" t="str">
        <f>IF(M67&lt;P67,"1",IF(M67&gt;P67,"0"))</f>
        <v>0</v>
      </c>
      <c r="ED67" s="258"/>
      <c r="EE67" s="19"/>
      <c r="EF67" s="252"/>
      <c r="EG67" s="253"/>
      <c r="EH67" s="316"/>
      <c r="EI67" s="317"/>
      <c r="EJ67" s="317"/>
      <c r="EK67" s="317"/>
      <c r="EL67" s="317"/>
      <c r="EM67" s="317"/>
      <c r="EN67" s="317"/>
      <c r="EO67" s="317"/>
      <c r="EP67" s="317"/>
      <c r="EQ67" s="318"/>
      <c r="ER67" s="252"/>
      <c r="ES67" s="253"/>
      <c r="ET67" s="13"/>
      <c r="EU67" s="258" t="str">
        <f>IF(AI67&gt;AL67,"1",IF(AI67&lt;AL67,"0"))</f>
        <v>0</v>
      </c>
      <c r="EV67" s="258"/>
      <c r="EW67" s="258" t="str">
        <f>IF(AI67&lt;AL67,"1",IF(AI67&gt;AL67,"0"))</f>
        <v>1</v>
      </c>
      <c r="EX67" s="258"/>
      <c r="EY67" s="10"/>
      <c r="EZ67" s="252"/>
      <c r="FA67" s="253"/>
      <c r="FB67" s="252"/>
      <c r="FC67" s="253"/>
      <c r="FD67" s="13"/>
      <c r="FE67" s="258" t="b">
        <f>IF(AT67&gt;AW67,"1",IF(AT67&lt;AW67,"0"))</f>
        <v>0</v>
      </c>
      <c r="FF67" s="258"/>
      <c r="FG67" s="258" t="b">
        <f>IF(AT67&lt;AW67,"1",IF(AT67&gt;AW67,"0"))</f>
        <v>0</v>
      </c>
      <c r="FH67" s="258"/>
      <c r="FI67" s="10"/>
      <c r="FJ67" s="252"/>
      <c r="FK67" s="253"/>
      <c r="FL67" s="252"/>
      <c r="FM67" s="253"/>
      <c r="FN67" s="13"/>
      <c r="FO67" s="258" t="b">
        <f>IF(BE67&gt;BH67,"1",IF(BE67&lt;BH67,"0"))</f>
        <v>0</v>
      </c>
      <c r="FP67" s="258"/>
      <c r="FQ67" s="258" t="b">
        <f>IF(BE67&lt;BH67,"1",IF(BE67&gt;BH67,"0"))</f>
        <v>0</v>
      </c>
      <c r="FR67" s="258"/>
      <c r="FS67" s="10"/>
      <c r="FT67" s="252"/>
      <c r="FU67" s="253"/>
      <c r="FV67" s="298"/>
      <c r="FW67" s="295"/>
      <c r="FX67" s="283"/>
      <c r="FY67" s="283"/>
      <c r="FZ67" s="295"/>
      <c r="GA67" s="296"/>
      <c r="GB67" s="298"/>
      <c r="GC67" s="295"/>
      <c r="GD67" s="283"/>
      <c r="GE67" s="283"/>
      <c r="GF67" s="295"/>
      <c r="GG67" s="296"/>
      <c r="GH67" s="297"/>
      <c r="GI67" s="255"/>
      <c r="GJ67" s="283"/>
      <c r="GK67" s="283"/>
      <c r="GL67" s="255"/>
      <c r="GM67" s="256"/>
      <c r="GN67" s="257"/>
      <c r="GO67" s="257"/>
      <c r="GQ67" s="2"/>
      <c r="GR67" s="2"/>
      <c r="GS67" s="2"/>
      <c r="GU67" s="27"/>
    </row>
    <row r="68" spans="2:206" ht="6.75" customHeight="1">
      <c r="B68" s="409"/>
      <c r="C68" s="410"/>
      <c r="D68" s="410"/>
      <c r="E68" s="410"/>
      <c r="F68" s="410"/>
      <c r="G68" s="410"/>
      <c r="H68" s="410"/>
      <c r="I68" s="470"/>
      <c r="J68" s="435"/>
      <c r="K68" s="436"/>
      <c r="L68" s="164"/>
      <c r="M68" s="435"/>
      <c r="N68" s="435"/>
      <c r="O68" s="265"/>
      <c r="P68" s="435"/>
      <c r="Q68" s="435"/>
      <c r="R68" s="160"/>
      <c r="S68" s="437"/>
      <c r="T68" s="436"/>
      <c r="U68" s="414"/>
      <c r="V68" s="415"/>
      <c r="W68" s="415"/>
      <c r="X68" s="415"/>
      <c r="Y68" s="415"/>
      <c r="Z68" s="415"/>
      <c r="AA68" s="415"/>
      <c r="AB68" s="415"/>
      <c r="AC68" s="415"/>
      <c r="AD68" s="415"/>
      <c r="AE68" s="416"/>
      <c r="AF68" s="437"/>
      <c r="AG68" s="436"/>
      <c r="AH68" s="147"/>
      <c r="AI68" s="434"/>
      <c r="AJ68" s="434"/>
      <c r="AK68" s="265"/>
      <c r="AL68" s="434"/>
      <c r="AM68" s="434"/>
      <c r="AN68" s="146"/>
      <c r="AO68" s="437"/>
      <c r="AP68" s="436"/>
      <c r="AQ68" s="437"/>
      <c r="AR68" s="435"/>
      <c r="AS68" s="172"/>
      <c r="AT68" s="434"/>
      <c r="AU68" s="434"/>
      <c r="AV68" s="447"/>
      <c r="AW68" s="434"/>
      <c r="AX68" s="434"/>
      <c r="AY68" s="172"/>
      <c r="AZ68" s="435"/>
      <c r="BA68" s="435"/>
      <c r="BB68" s="437"/>
      <c r="BC68" s="435"/>
      <c r="BD68" s="172"/>
      <c r="BE68" s="434"/>
      <c r="BF68" s="434"/>
      <c r="BG68" s="447"/>
      <c r="BH68" s="434"/>
      <c r="BI68" s="434"/>
      <c r="BJ68" s="172"/>
      <c r="BK68" s="435"/>
      <c r="BL68" s="436"/>
      <c r="BM68" s="431"/>
      <c r="BN68" s="432"/>
      <c r="BO68" s="432"/>
      <c r="BP68" s="432"/>
      <c r="BQ68" s="432"/>
      <c r="BR68" s="433"/>
      <c r="BS68" s="431"/>
      <c r="BT68" s="432"/>
      <c r="BU68" s="432"/>
      <c r="BV68" s="432"/>
      <c r="BW68" s="432"/>
      <c r="BX68" s="433"/>
      <c r="BY68" s="431"/>
      <c r="BZ68" s="448"/>
      <c r="CA68" s="448"/>
      <c r="CB68" s="448"/>
      <c r="CC68" s="448"/>
      <c r="CD68" s="433"/>
      <c r="CE68" s="449"/>
      <c r="CF68" s="449"/>
      <c r="CG68" s="2"/>
      <c r="CH68" s="2"/>
      <c r="CI68" s="2"/>
      <c r="CJ68" s="2"/>
      <c r="CK68" s="2"/>
      <c r="CL68" s="2"/>
      <c r="CM68" s="2"/>
      <c r="CN68" s="2"/>
      <c r="CO68" s="2"/>
      <c r="CP68" s="2"/>
      <c r="DP68" s="301"/>
      <c r="DQ68" s="302"/>
      <c r="DR68" s="302"/>
      <c r="DS68" s="302"/>
      <c r="DT68" s="302"/>
      <c r="DU68" s="302"/>
      <c r="DV68" s="302"/>
      <c r="DW68" s="303"/>
      <c r="DX68" s="258"/>
      <c r="DY68" s="253"/>
      <c r="DZ68" s="22"/>
      <c r="EA68" s="258"/>
      <c r="EB68" s="258"/>
      <c r="EC68" s="258"/>
      <c r="ED68" s="258"/>
      <c r="EE68" s="19"/>
      <c r="EF68" s="252"/>
      <c r="EG68" s="253"/>
      <c r="EH68" s="316"/>
      <c r="EI68" s="317"/>
      <c r="EJ68" s="317"/>
      <c r="EK68" s="317"/>
      <c r="EL68" s="317"/>
      <c r="EM68" s="317"/>
      <c r="EN68" s="317"/>
      <c r="EO68" s="317"/>
      <c r="EP68" s="317"/>
      <c r="EQ68" s="318"/>
      <c r="ER68" s="252"/>
      <c r="ES68" s="253"/>
      <c r="ET68" s="13"/>
      <c r="EU68" s="258"/>
      <c r="EV68" s="258"/>
      <c r="EW68" s="258"/>
      <c r="EX68" s="258"/>
      <c r="EY68" s="10"/>
      <c r="EZ68" s="252"/>
      <c r="FA68" s="253"/>
      <c r="FB68" s="252"/>
      <c r="FC68" s="253"/>
      <c r="FD68" s="13"/>
      <c r="FE68" s="258"/>
      <c r="FF68" s="258"/>
      <c r="FG68" s="258"/>
      <c r="FH68" s="258"/>
      <c r="FI68" s="10"/>
      <c r="FJ68" s="252"/>
      <c r="FK68" s="253"/>
      <c r="FL68" s="252"/>
      <c r="FM68" s="253"/>
      <c r="FN68" s="13"/>
      <c r="FO68" s="258"/>
      <c r="FP68" s="258"/>
      <c r="FQ68" s="258"/>
      <c r="FR68" s="258"/>
      <c r="FS68" s="10"/>
      <c r="FT68" s="252"/>
      <c r="FU68" s="253"/>
      <c r="FV68" s="4"/>
      <c r="FW68" s="5"/>
      <c r="FX68" s="5"/>
      <c r="FY68" s="5"/>
      <c r="FZ68" s="5"/>
      <c r="GA68" s="7"/>
      <c r="GB68" s="4"/>
      <c r="GC68" s="5"/>
      <c r="GD68" s="5"/>
      <c r="GE68" s="5"/>
      <c r="GF68" s="5"/>
      <c r="GG68" s="7"/>
      <c r="GH68" s="2"/>
      <c r="GI68" s="2"/>
      <c r="GJ68" s="2"/>
      <c r="GK68" s="2"/>
      <c r="GL68" s="2"/>
      <c r="GM68" s="2"/>
      <c r="GN68" s="257"/>
      <c r="GO68" s="257"/>
      <c r="GQ68" s="2"/>
      <c r="GR68" s="2"/>
      <c r="GS68" s="254" t="s">
        <v>2</v>
      </c>
      <c r="GT68" s="52">
        <f>GH62*10</f>
        <v>8.656716417910447</v>
      </c>
      <c r="GU68" s="49">
        <f>RANK(GT68,$GT$68:$GT$72)</f>
        <v>4</v>
      </c>
    </row>
    <row r="69" spans="2:206" ht="6.75" customHeight="1">
      <c r="B69" s="409"/>
      <c r="C69" s="410"/>
      <c r="D69" s="410"/>
      <c r="E69" s="410"/>
      <c r="F69" s="410"/>
      <c r="G69" s="410"/>
      <c r="H69" s="410"/>
      <c r="I69" s="470"/>
      <c r="J69" s="435"/>
      <c r="K69" s="436"/>
      <c r="L69" s="164"/>
      <c r="M69" s="435">
        <f>AA61</f>
        <v>0</v>
      </c>
      <c r="N69" s="435"/>
      <c r="O69" s="251" t="s">
        <v>25</v>
      </c>
      <c r="P69" s="435">
        <f>X61</f>
        <v>0</v>
      </c>
      <c r="Q69" s="435"/>
      <c r="R69" s="160"/>
      <c r="S69" s="437"/>
      <c r="T69" s="436"/>
      <c r="U69" s="414"/>
      <c r="V69" s="415"/>
      <c r="W69" s="415"/>
      <c r="X69" s="415"/>
      <c r="Y69" s="415"/>
      <c r="Z69" s="415"/>
      <c r="AA69" s="415"/>
      <c r="AB69" s="415"/>
      <c r="AC69" s="415"/>
      <c r="AD69" s="415"/>
      <c r="AE69" s="416"/>
      <c r="AF69" s="437"/>
      <c r="AG69" s="436"/>
      <c r="AH69" s="147"/>
      <c r="AI69" s="434">
        <v>9</v>
      </c>
      <c r="AJ69" s="434"/>
      <c r="AK69" s="251" t="s">
        <v>25</v>
      </c>
      <c r="AL69" s="434">
        <v>15</v>
      </c>
      <c r="AM69" s="434"/>
      <c r="AN69" s="146"/>
      <c r="AO69" s="437"/>
      <c r="AP69" s="436"/>
      <c r="AQ69" s="437"/>
      <c r="AR69" s="435"/>
      <c r="AS69" s="172"/>
      <c r="AT69" s="434"/>
      <c r="AU69" s="434"/>
      <c r="AV69" s="251"/>
      <c r="AW69" s="434"/>
      <c r="AX69" s="434"/>
      <c r="AY69" s="172"/>
      <c r="AZ69" s="435"/>
      <c r="BA69" s="435"/>
      <c r="BB69" s="437"/>
      <c r="BC69" s="435"/>
      <c r="BD69" s="172"/>
      <c r="BE69" s="434"/>
      <c r="BF69" s="434"/>
      <c r="BG69" s="251"/>
      <c r="BH69" s="434"/>
      <c r="BI69" s="434"/>
      <c r="BJ69" s="172"/>
      <c r="BK69" s="435"/>
      <c r="BL69" s="436"/>
      <c r="BM69" s="451"/>
      <c r="BN69" s="452"/>
      <c r="BO69" s="452"/>
      <c r="BP69" s="452"/>
      <c r="BQ69" s="452"/>
      <c r="BR69" s="453"/>
      <c r="BS69" s="451"/>
      <c r="BT69" s="452"/>
      <c r="BU69" s="452"/>
      <c r="BV69" s="452"/>
      <c r="BW69" s="452"/>
      <c r="BX69" s="453"/>
      <c r="BY69" s="451"/>
      <c r="BZ69" s="452"/>
      <c r="CA69" s="452"/>
      <c r="CB69" s="452"/>
      <c r="CC69" s="452"/>
      <c r="CD69" s="453"/>
      <c r="CE69" s="449"/>
      <c r="CF69" s="449"/>
      <c r="CG69" s="2"/>
      <c r="CH69" s="2"/>
      <c r="CI69" s="2"/>
      <c r="CJ69" s="2"/>
      <c r="CK69" s="2"/>
      <c r="CL69" s="2"/>
      <c r="CM69" s="2"/>
      <c r="CN69" s="2"/>
      <c r="CO69" s="2"/>
      <c r="CP69" s="2"/>
      <c r="DP69" s="301"/>
      <c r="DQ69" s="302"/>
      <c r="DR69" s="302"/>
      <c r="DS69" s="302"/>
      <c r="DT69" s="302"/>
      <c r="DU69" s="302"/>
      <c r="DV69" s="302"/>
      <c r="DW69" s="303"/>
      <c r="DX69" s="258"/>
      <c r="DY69" s="253"/>
      <c r="DZ69" s="22"/>
      <c r="EA69" s="258" t="b">
        <f>IF(M69&gt;P69,"1",IF(M69&lt;P69,"0"))</f>
        <v>0</v>
      </c>
      <c r="EB69" s="258"/>
      <c r="EC69" s="258" t="b">
        <f>IF(M69&lt;P69,"1",IF(M69&gt;P69,"0"))</f>
        <v>0</v>
      </c>
      <c r="ED69" s="258"/>
      <c r="EE69" s="19"/>
      <c r="EF69" s="252"/>
      <c r="EG69" s="253"/>
      <c r="EH69" s="316"/>
      <c r="EI69" s="317"/>
      <c r="EJ69" s="317"/>
      <c r="EK69" s="317"/>
      <c r="EL69" s="317"/>
      <c r="EM69" s="317"/>
      <c r="EN69" s="317"/>
      <c r="EO69" s="317"/>
      <c r="EP69" s="317"/>
      <c r="EQ69" s="318"/>
      <c r="ER69" s="252"/>
      <c r="ES69" s="253"/>
      <c r="ET69" s="13"/>
      <c r="EU69" s="258" t="str">
        <f>IF(AI69&gt;AL69,"1",IF(AI69&lt;AL69,"0"))</f>
        <v>0</v>
      </c>
      <c r="EV69" s="258"/>
      <c r="EW69" s="258" t="str">
        <f>IF(AI69&lt;AL69,"1",IF(AI69&gt;AL69,"0"))</f>
        <v>1</v>
      </c>
      <c r="EX69" s="258"/>
      <c r="EY69" s="10"/>
      <c r="EZ69" s="252"/>
      <c r="FA69" s="253"/>
      <c r="FB69" s="252"/>
      <c r="FC69" s="253"/>
      <c r="FD69" s="13"/>
      <c r="FE69" s="258" t="b">
        <f>IF(AT69&gt;AW69,"1",IF(AT69&lt;AW69,"0"))</f>
        <v>0</v>
      </c>
      <c r="FF69" s="258"/>
      <c r="FG69" s="258" t="b">
        <f>IF(AT69&lt;AW69,"1",IF(AT69&gt;AW69,"0"))</f>
        <v>0</v>
      </c>
      <c r="FH69" s="258"/>
      <c r="FI69" s="10"/>
      <c r="FJ69" s="252"/>
      <c r="FK69" s="253"/>
      <c r="FL69" s="252"/>
      <c r="FM69" s="253"/>
      <c r="FN69" s="13"/>
      <c r="FO69" s="258" t="b">
        <f>IF(BE69&gt;BH69,"1",IF(BE69&lt;BH69,"0"))</f>
        <v>0</v>
      </c>
      <c r="FP69" s="258"/>
      <c r="FQ69" s="258" t="b">
        <f>IF(BE69&lt;BH69,"1",IF(BE69&gt;BH69,"0"))</f>
        <v>0</v>
      </c>
      <c r="FR69" s="258"/>
      <c r="FS69" s="10"/>
      <c r="FT69" s="252"/>
      <c r="FU69" s="253"/>
      <c r="FV69" s="4"/>
      <c r="FW69" s="5"/>
      <c r="FX69" s="5"/>
      <c r="FY69" s="5"/>
      <c r="FZ69" s="5"/>
      <c r="GA69" s="7"/>
      <c r="GB69" s="4"/>
      <c r="GC69" s="5"/>
      <c r="GD69" s="5"/>
      <c r="GE69" s="5"/>
      <c r="GF69" s="5"/>
      <c r="GG69" s="7"/>
      <c r="GH69" s="2"/>
      <c r="GI69" s="2"/>
      <c r="GJ69" s="2"/>
      <c r="GK69" s="2"/>
      <c r="GL69" s="2"/>
      <c r="GM69" s="2"/>
      <c r="GN69" s="257"/>
      <c r="GO69" s="257"/>
      <c r="GQ69" s="2"/>
      <c r="GR69" s="2"/>
      <c r="GS69" s="254"/>
      <c r="GT69" s="52">
        <f>GH70*10</f>
        <v>11.475409836065573</v>
      </c>
      <c r="GU69" s="49">
        <f>RANK(GT69,$GT$68:$GT$72)</f>
        <v>3</v>
      </c>
    </row>
    <row r="70" spans="2:206" ht="6.75" customHeight="1">
      <c r="B70" s="152"/>
      <c r="C70" s="148"/>
      <c r="D70" s="148"/>
      <c r="E70" s="148"/>
      <c r="F70" s="148"/>
      <c r="G70" s="148"/>
      <c r="H70" s="148"/>
      <c r="I70" s="149"/>
      <c r="J70" s="159"/>
      <c r="K70" s="159"/>
      <c r="L70" s="165"/>
      <c r="M70" s="435"/>
      <c r="N70" s="435"/>
      <c r="O70" s="265"/>
      <c r="P70" s="435"/>
      <c r="Q70" s="435"/>
      <c r="R70" s="166"/>
      <c r="S70" s="159"/>
      <c r="T70" s="160"/>
      <c r="U70" s="414"/>
      <c r="V70" s="415"/>
      <c r="W70" s="415"/>
      <c r="X70" s="415"/>
      <c r="Y70" s="415"/>
      <c r="Z70" s="415"/>
      <c r="AA70" s="415"/>
      <c r="AB70" s="415"/>
      <c r="AC70" s="415"/>
      <c r="AD70" s="415"/>
      <c r="AE70" s="416"/>
      <c r="AF70" s="147"/>
      <c r="AG70" s="145"/>
      <c r="AH70" s="153"/>
      <c r="AI70" s="434"/>
      <c r="AJ70" s="434"/>
      <c r="AK70" s="265"/>
      <c r="AL70" s="434"/>
      <c r="AM70" s="434"/>
      <c r="AN70" s="154"/>
      <c r="AO70" s="145"/>
      <c r="AP70" s="146"/>
      <c r="AQ70" s="171"/>
      <c r="AR70" s="172"/>
      <c r="AS70" s="172"/>
      <c r="AT70" s="434"/>
      <c r="AU70" s="434"/>
      <c r="AV70" s="447"/>
      <c r="AW70" s="434"/>
      <c r="AX70" s="434"/>
      <c r="AY70" s="172"/>
      <c r="AZ70" s="172"/>
      <c r="BA70" s="172"/>
      <c r="BB70" s="171"/>
      <c r="BC70" s="172"/>
      <c r="BD70" s="172"/>
      <c r="BE70" s="434"/>
      <c r="BF70" s="434"/>
      <c r="BG70" s="447"/>
      <c r="BH70" s="434"/>
      <c r="BI70" s="434"/>
      <c r="BJ70" s="172"/>
      <c r="BK70" s="172"/>
      <c r="BL70" s="173"/>
      <c r="BM70" s="454"/>
      <c r="BN70" s="455"/>
      <c r="BO70" s="455"/>
      <c r="BP70" s="455"/>
      <c r="BQ70" s="455"/>
      <c r="BR70" s="456"/>
      <c r="BS70" s="460">
        <f>GB70</f>
        <v>1.5</v>
      </c>
      <c r="BT70" s="461"/>
      <c r="BU70" s="461"/>
      <c r="BV70" s="461"/>
      <c r="BW70" s="461"/>
      <c r="BX70" s="462"/>
      <c r="BY70" s="466">
        <f>GH70</f>
        <v>1.1475409836065573</v>
      </c>
      <c r="BZ70" s="455"/>
      <c r="CA70" s="455"/>
      <c r="CB70" s="455"/>
      <c r="CC70" s="455"/>
      <c r="CD70" s="456"/>
      <c r="CE70" s="449"/>
      <c r="CF70" s="449"/>
      <c r="CG70" s="2"/>
      <c r="CH70" s="2"/>
      <c r="CI70" s="2"/>
      <c r="CJ70" s="2"/>
      <c r="CK70" s="2"/>
      <c r="CL70" s="2"/>
      <c r="CM70" s="2"/>
      <c r="CN70" s="2"/>
      <c r="CO70" s="2"/>
      <c r="CP70" s="2"/>
      <c r="DP70" s="30"/>
      <c r="DQ70" s="31"/>
      <c r="DR70" s="31"/>
      <c r="DS70" s="31"/>
      <c r="DT70" s="31"/>
      <c r="DU70" s="31"/>
      <c r="DV70" s="31"/>
      <c r="DW70" s="32"/>
      <c r="DX70" s="18"/>
      <c r="DY70" s="18"/>
      <c r="DZ70" s="23"/>
      <c r="EA70" s="258"/>
      <c r="EB70" s="258"/>
      <c r="EC70" s="258"/>
      <c r="ED70" s="258"/>
      <c r="EE70" s="24"/>
      <c r="EF70" s="18"/>
      <c r="EG70" s="19"/>
      <c r="EH70" s="316"/>
      <c r="EI70" s="317"/>
      <c r="EJ70" s="317"/>
      <c r="EK70" s="317"/>
      <c r="EL70" s="317"/>
      <c r="EM70" s="317"/>
      <c r="EN70" s="317"/>
      <c r="EO70" s="317"/>
      <c r="EP70" s="317"/>
      <c r="EQ70" s="318"/>
      <c r="ER70" s="13"/>
      <c r="ES70" s="9"/>
      <c r="ET70" s="14"/>
      <c r="EU70" s="258"/>
      <c r="EV70" s="258"/>
      <c r="EW70" s="258"/>
      <c r="EX70" s="258"/>
      <c r="EY70" s="15"/>
      <c r="EZ70" s="9"/>
      <c r="FA70" s="10"/>
      <c r="FB70" s="13"/>
      <c r="FC70" s="9"/>
      <c r="FD70" s="14"/>
      <c r="FE70" s="258"/>
      <c r="FF70" s="258"/>
      <c r="FG70" s="258"/>
      <c r="FH70" s="258"/>
      <c r="FI70" s="15"/>
      <c r="FJ70" s="9"/>
      <c r="FK70" s="10"/>
      <c r="FL70" s="13"/>
      <c r="FM70" s="9"/>
      <c r="FN70" s="14"/>
      <c r="FO70" s="258"/>
      <c r="FP70" s="258"/>
      <c r="FQ70" s="258"/>
      <c r="FR70" s="258"/>
      <c r="FS70" s="15"/>
      <c r="FT70" s="9"/>
      <c r="FU70" s="10"/>
      <c r="FV70" s="271">
        <f>IF(FZ66=0,FV66,FV66/FZ66)</f>
        <v>1</v>
      </c>
      <c r="FW70" s="284"/>
      <c r="FX70" s="284"/>
      <c r="FY70" s="284"/>
      <c r="FZ70" s="284"/>
      <c r="GA70" s="285"/>
      <c r="GB70" s="271">
        <f>GW63</f>
        <v>1.5</v>
      </c>
      <c r="GC70" s="284"/>
      <c r="GD70" s="284"/>
      <c r="GE70" s="284"/>
      <c r="GF70" s="284"/>
      <c r="GG70" s="285"/>
      <c r="GH70" s="289">
        <f>GH66/GL66</f>
        <v>1.1475409836065573</v>
      </c>
      <c r="GI70" s="290"/>
      <c r="GJ70" s="290"/>
      <c r="GK70" s="290"/>
      <c r="GL70" s="290"/>
      <c r="GM70" s="291"/>
      <c r="GN70" s="257"/>
      <c r="GO70" s="257"/>
      <c r="GQ70" s="2"/>
      <c r="GR70" s="2"/>
      <c r="GS70" s="254"/>
      <c r="GT70" s="52">
        <f>GH78*10</f>
        <v>12.881355932203389</v>
      </c>
      <c r="GU70" s="49">
        <f>RANK(GT70,$GT$68:$GT$72)</f>
        <v>1</v>
      </c>
    </row>
    <row r="71" spans="2:206" ht="6.75" customHeight="1">
      <c r="B71" s="155"/>
      <c r="C71" s="156"/>
      <c r="D71" s="156"/>
      <c r="E71" s="156"/>
      <c r="F71" s="156"/>
      <c r="G71" s="156"/>
      <c r="H71" s="156"/>
      <c r="I71" s="15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6"/>
      <c r="U71" s="417"/>
      <c r="V71" s="418"/>
      <c r="W71" s="418"/>
      <c r="X71" s="418"/>
      <c r="Y71" s="418"/>
      <c r="Z71" s="418"/>
      <c r="AA71" s="418"/>
      <c r="AB71" s="418"/>
      <c r="AC71" s="418"/>
      <c r="AD71" s="418"/>
      <c r="AE71" s="419"/>
      <c r="AF71" s="153"/>
      <c r="AG71" s="158"/>
      <c r="AH71" s="158"/>
      <c r="AI71" s="158"/>
      <c r="AJ71" s="158"/>
      <c r="AK71" s="158"/>
      <c r="AL71" s="158"/>
      <c r="AM71" s="158"/>
      <c r="AN71" s="158"/>
      <c r="AO71" s="158"/>
      <c r="AP71" s="154"/>
      <c r="AQ71" s="174"/>
      <c r="AR71" s="175"/>
      <c r="AS71" s="175"/>
      <c r="AT71" s="175"/>
      <c r="AU71" s="175"/>
      <c r="AV71" s="175"/>
      <c r="AW71" s="175"/>
      <c r="AX71" s="175"/>
      <c r="AY71" s="175"/>
      <c r="AZ71" s="175"/>
      <c r="BA71" s="175"/>
      <c r="BB71" s="174"/>
      <c r="BC71" s="175"/>
      <c r="BD71" s="175"/>
      <c r="BE71" s="175"/>
      <c r="BF71" s="175"/>
      <c r="BG71" s="175"/>
      <c r="BH71" s="175"/>
      <c r="BI71" s="175"/>
      <c r="BJ71" s="175"/>
      <c r="BK71" s="175"/>
      <c r="BL71" s="176"/>
      <c r="BM71" s="457"/>
      <c r="BN71" s="458"/>
      <c r="BO71" s="458"/>
      <c r="BP71" s="458"/>
      <c r="BQ71" s="458"/>
      <c r="BR71" s="459"/>
      <c r="BS71" s="463"/>
      <c r="BT71" s="464"/>
      <c r="BU71" s="464"/>
      <c r="BV71" s="464"/>
      <c r="BW71" s="464"/>
      <c r="BX71" s="465"/>
      <c r="BY71" s="457"/>
      <c r="BZ71" s="458"/>
      <c r="CA71" s="458"/>
      <c r="CB71" s="458"/>
      <c r="CC71" s="458"/>
      <c r="CD71" s="459"/>
      <c r="CE71" s="449"/>
      <c r="CF71" s="449"/>
      <c r="CG71" s="2"/>
      <c r="CH71" s="2"/>
      <c r="CI71" s="2"/>
      <c r="CJ71" s="2"/>
      <c r="CK71" s="2"/>
      <c r="CL71" s="2"/>
      <c r="CM71" s="2"/>
      <c r="CN71" s="2"/>
      <c r="CO71" s="2"/>
      <c r="CP71" s="2"/>
      <c r="DP71" s="33"/>
      <c r="DQ71" s="34"/>
      <c r="DR71" s="34"/>
      <c r="DS71" s="34"/>
      <c r="DT71" s="34"/>
      <c r="DU71" s="34"/>
      <c r="DV71" s="34"/>
      <c r="DW71" s="35"/>
      <c r="DX71" s="25"/>
      <c r="DY71" s="25"/>
      <c r="DZ71" s="25"/>
      <c r="EA71" s="25"/>
      <c r="EB71" s="25"/>
      <c r="EC71" s="25"/>
      <c r="ED71" s="25"/>
      <c r="EE71" s="25"/>
      <c r="EF71" s="25"/>
      <c r="EG71" s="24"/>
      <c r="EH71" s="319"/>
      <c r="EI71" s="320"/>
      <c r="EJ71" s="320"/>
      <c r="EK71" s="320"/>
      <c r="EL71" s="320"/>
      <c r="EM71" s="320"/>
      <c r="EN71" s="320"/>
      <c r="EO71" s="320"/>
      <c r="EP71" s="320"/>
      <c r="EQ71" s="321"/>
      <c r="ER71" s="14"/>
      <c r="ES71" s="16"/>
      <c r="ET71" s="16"/>
      <c r="EU71" s="16"/>
      <c r="EV71" s="16"/>
      <c r="EW71" s="16"/>
      <c r="EX71" s="16"/>
      <c r="EY71" s="16"/>
      <c r="EZ71" s="16"/>
      <c r="FA71" s="15"/>
      <c r="FB71" s="14"/>
      <c r="FC71" s="16"/>
      <c r="FD71" s="16"/>
      <c r="FE71" s="16"/>
      <c r="FF71" s="16"/>
      <c r="FG71" s="16"/>
      <c r="FH71" s="16"/>
      <c r="FI71" s="16"/>
      <c r="FJ71" s="16"/>
      <c r="FK71" s="15"/>
      <c r="FL71" s="14"/>
      <c r="FM71" s="16"/>
      <c r="FN71" s="16"/>
      <c r="FO71" s="16"/>
      <c r="FP71" s="16"/>
      <c r="FQ71" s="16"/>
      <c r="FR71" s="16"/>
      <c r="FS71" s="16"/>
      <c r="FT71" s="16"/>
      <c r="FU71" s="15"/>
      <c r="FV71" s="286"/>
      <c r="FW71" s="287"/>
      <c r="FX71" s="287"/>
      <c r="FY71" s="287"/>
      <c r="FZ71" s="287"/>
      <c r="GA71" s="288"/>
      <c r="GB71" s="286"/>
      <c r="GC71" s="287"/>
      <c r="GD71" s="287"/>
      <c r="GE71" s="287"/>
      <c r="GF71" s="287"/>
      <c r="GG71" s="288"/>
      <c r="GH71" s="292"/>
      <c r="GI71" s="293"/>
      <c r="GJ71" s="293"/>
      <c r="GK71" s="293"/>
      <c r="GL71" s="293"/>
      <c r="GM71" s="294"/>
      <c r="GN71" s="257"/>
      <c r="GO71" s="257"/>
      <c r="GQ71" s="2"/>
      <c r="GR71" s="2"/>
      <c r="GS71" s="254"/>
      <c r="GT71" s="52">
        <f>GH86*10</f>
        <v>11.666666666666668</v>
      </c>
      <c r="GU71" s="49">
        <f>RANK(GT71,$GT$68:$GT$72)</f>
        <v>2</v>
      </c>
    </row>
    <row r="72" spans="2:206" ht="6.75" customHeight="1">
      <c r="B72" s="407" t="s">
        <v>53</v>
      </c>
      <c r="C72" s="408"/>
      <c r="D72" s="143"/>
      <c r="E72" s="143"/>
      <c r="F72" s="143"/>
      <c r="G72" s="143"/>
      <c r="H72" s="143"/>
      <c r="I72" s="144"/>
      <c r="J72" s="169"/>
      <c r="K72" s="170"/>
      <c r="L72" s="170"/>
      <c r="M72" s="170"/>
      <c r="N72" s="170"/>
      <c r="O72" s="170"/>
      <c r="P72" s="170"/>
      <c r="Q72" s="170"/>
      <c r="R72" s="170"/>
      <c r="S72" s="170"/>
      <c r="T72" s="177"/>
      <c r="U72" s="162"/>
      <c r="V72" s="168"/>
      <c r="W72" s="168"/>
      <c r="X72" s="168"/>
      <c r="Y72" s="168"/>
      <c r="Z72" s="168"/>
      <c r="AA72" s="168"/>
      <c r="AB72" s="168"/>
      <c r="AC72" s="168"/>
      <c r="AD72" s="168"/>
      <c r="AE72" s="163"/>
      <c r="AF72" s="411"/>
      <c r="AG72" s="412"/>
      <c r="AH72" s="412"/>
      <c r="AI72" s="412"/>
      <c r="AJ72" s="412"/>
      <c r="AK72" s="412"/>
      <c r="AL72" s="412"/>
      <c r="AM72" s="412"/>
      <c r="AN72" s="412"/>
      <c r="AO72" s="412"/>
      <c r="AP72" s="413"/>
      <c r="AQ72" s="150"/>
      <c r="AR72" s="161"/>
      <c r="AS72" s="161"/>
      <c r="AT72" s="161"/>
      <c r="AU72" s="161"/>
      <c r="AV72" s="161"/>
      <c r="AW72" s="161"/>
      <c r="AX72" s="161"/>
      <c r="AY72" s="161"/>
      <c r="AZ72" s="420" t="s">
        <v>165</v>
      </c>
      <c r="BA72" s="421"/>
      <c r="BB72" s="169"/>
      <c r="BC72" s="170"/>
      <c r="BD72" s="170"/>
      <c r="BE72" s="170"/>
      <c r="BF72" s="170"/>
      <c r="BG72" s="170"/>
      <c r="BH72" s="170"/>
      <c r="BI72" s="170"/>
      <c r="BJ72" s="170"/>
      <c r="BK72" s="424"/>
      <c r="BL72" s="425"/>
      <c r="BM72" s="428"/>
      <c r="BN72" s="429"/>
      <c r="BO72" s="429"/>
      <c r="BP72" s="429"/>
      <c r="BQ72" s="429"/>
      <c r="BR72" s="430"/>
      <c r="BS72" s="428"/>
      <c r="BT72" s="429"/>
      <c r="BU72" s="429"/>
      <c r="BV72" s="429"/>
      <c r="BW72" s="429"/>
      <c r="BX72" s="430"/>
      <c r="BY72" s="428"/>
      <c r="BZ72" s="429"/>
      <c r="CA72" s="429"/>
      <c r="CB72" s="429"/>
      <c r="CC72" s="429"/>
      <c r="CD72" s="430"/>
      <c r="CE72" s="449">
        <f>GN72</f>
        <v>1</v>
      </c>
      <c r="CF72" s="449"/>
      <c r="CG72" s="2"/>
      <c r="CH72" s="2"/>
      <c r="CI72" s="2"/>
      <c r="CJ72" s="2"/>
      <c r="CK72" s="2"/>
      <c r="CL72" s="2"/>
      <c r="CM72" s="2"/>
      <c r="CN72" s="2"/>
      <c r="CO72" s="2"/>
      <c r="CP72" s="2"/>
      <c r="DP72" s="267">
        <v>3</v>
      </c>
      <c r="DQ72" s="268"/>
      <c r="DR72" s="28"/>
      <c r="DS72" s="28"/>
      <c r="DT72" s="28"/>
      <c r="DU72" s="28"/>
      <c r="DV72" s="28"/>
      <c r="DW72" s="29"/>
      <c r="DX72" s="26"/>
      <c r="DY72" s="26"/>
      <c r="DZ72" s="26"/>
      <c r="EA72" s="26"/>
      <c r="EB72" s="26"/>
      <c r="EC72" s="26"/>
      <c r="ED72" s="26"/>
      <c r="EE72" s="26"/>
      <c r="EF72" s="26"/>
      <c r="EG72" s="21"/>
      <c r="EH72" s="20"/>
      <c r="EI72" s="26"/>
      <c r="EJ72" s="26"/>
      <c r="EK72" s="26"/>
      <c r="EL72" s="26"/>
      <c r="EM72" s="26"/>
      <c r="EN72" s="26"/>
      <c r="EO72" s="26"/>
      <c r="EP72" s="26"/>
      <c r="EQ72" s="21"/>
      <c r="ER72" s="313"/>
      <c r="ES72" s="314"/>
      <c r="ET72" s="314"/>
      <c r="EU72" s="314"/>
      <c r="EV72" s="314"/>
      <c r="EW72" s="314"/>
      <c r="EX72" s="314"/>
      <c r="EY72" s="314"/>
      <c r="EZ72" s="314"/>
      <c r="FA72" s="315"/>
      <c r="FB72" s="11"/>
      <c r="FC72" s="17"/>
      <c r="FD72" s="17"/>
      <c r="FE72" s="17"/>
      <c r="FF72" s="17"/>
      <c r="FG72" s="17"/>
      <c r="FH72" s="17"/>
      <c r="FI72" s="17"/>
      <c r="FJ72" s="17"/>
      <c r="FK72" s="12"/>
      <c r="FL72" s="11"/>
      <c r="FM72" s="17"/>
      <c r="FN72" s="17"/>
      <c r="FO72" s="17"/>
      <c r="FP72" s="17"/>
      <c r="FQ72" s="17"/>
      <c r="FR72" s="17"/>
      <c r="FS72" s="17"/>
      <c r="FT72" s="17"/>
      <c r="FU72" s="12"/>
      <c r="FV72" s="45">
        <f>COUNTIF(DX74,"=2")</f>
        <v>0</v>
      </c>
      <c r="FW72" s="46">
        <f>COUNTIF(EH74,"=2")</f>
        <v>1</v>
      </c>
      <c r="FX72" s="46">
        <f>COUNTIF(FB74,"=2")</f>
        <v>1</v>
      </c>
      <c r="FY72" s="8">
        <f>COUNTIF(FL74,"=2")</f>
        <v>0</v>
      </c>
      <c r="FZ72" s="8"/>
      <c r="GA72" s="6"/>
      <c r="GB72" s="3"/>
      <c r="GC72" s="8"/>
      <c r="GD72" s="8"/>
      <c r="GE72" s="8"/>
      <c r="GF72" s="8"/>
      <c r="GG72" s="6"/>
      <c r="GH72" s="47">
        <f>SUM(M73:N78)</f>
        <v>0</v>
      </c>
      <c r="GI72" s="47">
        <f>SUM(X73:Y78)</f>
        <v>46</v>
      </c>
      <c r="GJ72" s="47">
        <f>SUM(AT73:AU78)</f>
        <v>30</v>
      </c>
      <c r="GK72" s="2">
        <f>SUM(BE73:BF78)</f>
        <v>0</v>
      </c>
      <c r="GL72" s="2"/>
      <c r="GM72" s="2"/>
      <c r="GN72" s="257">
        <f>GU76</f>
        <v>1</v>
      </c>
      <c r="GO72" s="257"/>
      <c r="GQ72" s="2"/>
      <c r="GR72" s="2"/>
      <c r="GS72" s="2"/>
      <c r="GT72" s="52">
        <f>GH94*10</f>
        <v>6.7123287671232879</v>
      </c>
      <c r="GU72" s="49">
        <f>RANK(GT72,$GT$68:$GT$72)</f>
        <v>5</v>
      </c>
    </row>
    <row r="73" spans="2:206" ht="6.75" customHeight="1">
      <c r="B73" s="409"/>
      <c r="C73" s="410"/>
      <c r="D73" s="148"/>
      <c r="E73" s="148"/>
      <c r="F73" s="148"/>
      <c r="G73" s="148"/>
      <c r="H73" s="148"/>
      <c r="I73" s="149"/>
      <c r="J73" s="171"/>
      <c r="K73" s="172"/>
      <c r="L73" s="172"/>
      <c r="M73" s="435"/>
      <c r="N73" s="435"/>
      <c r="O73" s="251"/>
      <c r="P73" s="435"/>
      <c r="Q73" s="435"/>
      <c r="R73" s="172"/>
      <c r="S73" s="172"/>
      <c r="T73" s="173"/>
      <c r="U73" s="164"/>
      <c r="V73" s="159"/>
      <c r="W73" s="162"/>
      <c r="X73" s="435">
        <f>AL65</f>
        <v>15</v>
      </c>
      <c r="Y73" s="435"/>
      <c r="Z73" s="251" t="s">
        <v>25</v>
      </c>
      <c r="AA73" s="435">
        <f>AI65</f>
        <v>17</v>
      </c>
      <c r="AB73" s="435"/>
      <c r="AC73" s="163"/>
      <c r="AD73" s="159"/>
      <c r="AE73" s="160"/>
      <c r="AF73" s="414"/>
      <c r="AG73" s="415"/>
      <c r="AH73" s="415"/>
      <c r="AI73" s="415"/>
      <c r="AJ73" s="415"/>
      <c r="AK73" s="415"/>
      <c r="AL73" s="415"/>
      <c r="AM73" s="415"/>
      <c r="AN73" s="415"/>
      <c r="AO73" s="415"/>
      <c r="AP73" s="416"/>
      <c r="AQ73" s="147"/>
      <c r="AR73" s="145"/>
      <c r="AS73" s="150"/>
      <c r="AT73" s="434">
        <v>15</v>
      </c>
      <c r="AU73" s="434"/>
      <c r="AV73" s="251" t="s">
        <v>25</v>
      </c>
      <c r="AW73" s="434">
        <v>9</v>
      </c>
      <c r="AX73" s="434"/>
      <c r="AY73" s="151"/>
      <c r="AZ73" s="422"/>
      <c r="BA73" s="423"/>
      <c r="BB73" s="171"/>
      <c r="BC73" s="172"/>
      <c r="BD73" s="172"/>
      <c r="BE73" s="434"/>
      <c r="BF73" s="434"/>
      <c r="BG73" s="251"/>
      <c r="BH73" s="434"/>
      <c r="BI73" s="434"/>
      <c r="BJ73" s="172"/>
      <c r="BK73" s="426"/>
      <c r="BL73" s="427"/>
      <c r="BM73" s="431"/>
      <c r="BN73" s="432"/>
      <c r="BO73" s="432"/>
      <c r="BP73" s="432"/>
      <c r="BQ73" s="432"/>
      <c r="BR73" s="433"/>
      <c r="BS73" s="431"/>
      <c r="BT73" s="432"/>
      <c r="BU73" s="432"/>
      <c r="BV73" s="432"/>
      <c r="BW73" s="432"/>
      <c r="BX73" s="433"/>
      <c r="BY73" s="431"/>
      <c r="BZ73" s="448"/>
      <c r="CA73" s="448"/>
      <c r="CB73" s="448"/>
      <c r="CC73" s="448"/>
      <c r="CD73" s="433"/>
      <c r="CE73" s="449"/>
      <c r="CF73" s="449"/>
      <c r="CG73" s="2"/>
      <c r="CH73" s="2"/>
      <c r="CI73" s="2"/>
      <c r="CJ73" s="2"/>
      <c r="CK73" s="2"/>
      <c r="CL73" s="2"/>
      <c r="CM73" s="2"/>
      <c r="CN73" s="2"/>
      <c r="CO73" s="2"/>
      <c r="CP73" s="2"/>
      <c r="DP73" s="269"/>
      <c r="DQ73" s="270"/>
      <c r="DR73" s="31"/>
      <c r="DS73" s="31"/>
      <c r="DT73" s="31"/>
      <c r="DU73" s="31"/>
      <c r="DV73" s="31"/>
      <c r="DW73" s="32"/>
      <c r="DX73" s="18"/>
      <c r="DY73" s="18"/>
      <c r="DZ73" s="20"/>
      <c r="EA73" s="258" t="b">
        <f>IF(M73&gt;P73,"1",IF(M73&lt;P73,"0"))</f>
        <v>0</v>
      </c>
      <c r="EB73" s="258"/>
      <c r="EC73" s="258" t="b">
        <f>IF(M73&lt;P73,"1",IF(M73&gt;P73,"0"))</f>
        <v>0</v>
      </c>
      <c r="ED73" s="258"/>
      <c r="EE73" s="21"/>
      <c r="EF73" s="18"/>
      <c r="EG73" s="19"/>
      <c r="EH73" s="22"/>
      <c r="EI73" s="18"/>
      <c r="EJ73" s="20"/>
      <c r="EK73" s="258" t="str">
        <f>IF(X73&gt;AA73,"1",IF(X73&lt;AA73,"0"))</f>
        <v>0</v>
      </c>
      <c r="EL73" s="258"/>
      <c r="EM73" s="258" t="str">
        <f>IF(X73&lt;AA73,"1",IF(X73&gt;AA73,"0"))</f>
        <v>1</v>
      </c>
      <c r="EN73" s="258"/>
      <c r="EO73" s="21"/>
      <c r="EP73" s="18"/>
      <c r="EQ73" s="19"/>
      <c r="ER73" s="316"/>
      <c r="ES73" s="317"/>
      <c r="ET73" s="317"/>
      <c r="EU73" s="317"/>
      <c r="EV73" s="317"/>
      <c r="EW73" s="317"/>
      <c r="EX73" s="317"/>
      <c r="EY73" s="317"/>
      <c r="EZ73" s="317"/>
      <c r="FA73" s="318"/>
      <c r="FB73" s="13"/>
      <c r="FC73" s="9"/>
      <c r="FD73" s="11"/>
      <c r="FE73" s="258" t="str">
        <f>IF(AT73&gt;AW73,"1",IF(AT73&lt;AW73,"0"))</f>
        <v>1</v>
      </c>
      <c r="FF73" s="258"/>
      <c r="FG73" s="258" t="str">
        <f>IF(AT73&lt;AW73,"1",IF(AT73&gt;AW73,"0"))</f>
        <v>0</v>
      </c>
      <c r="FH73" s="258"/>
      <c r="FI73" s="12"/>
      <c r="FJ73" s="9"/>
      <c r="FK73" s="10"/>
      <c r="FL73" s="13"/>
      <c r="FM73" s="9"/>
      <c r="FN73" s="11"/>
      <c r="FO73" s="258" t="b">
        <f>IF(BE73&gt;BH73,"1",IF(BE73&lt;BH73,"0"))</f>
        <v>0</v>
      </c>
      <c r="FP73" s="258"/>
      <c r="FQ73" s="258" t="b">
        <f>IF(BE73&lt;BH73,"1",IF(BE73&gt;BH73,"0"))</f>
        <v>0</v>
      </c>
      <c r="FR73" s="258"/>
      <c r="FS73" s="12"/>
      <c r="FT73" s="9"/>
      <c r="FU73" s="10"/>
      <c r="FV73" s="4"/>
      <c r="FW73" s="5"/>
      <c r="FX73" s="5">
        <f>COUNTIF(EF74,"=2")</f>
        <v>0</v>
      </c>
      <c r="FY73" s="50">
        <f>COUNTIF(EP74,"=2")</f>
        <v>0</v>
      </c>
      <c r="FZ73" s="50">
        <f>COUNTIF(FJ74,"=2")</f>
        <v>0</v>
      </c>
      <c r="GA73" s="51">
        <f>COUNTIF(FT74,"=2")</f>
        <v>0</v>
      </c>
      <c r="GB73" s="4"/>
      <c r="GC73" s="5"/>
      <c r="GD73" s="5"/>
      <c r="GE73" s="5"/>
      <c r="GF73" s="5"/>
      <c r="GG73" s="7"/>
      <c r="GH73" s="2"/>
      <c r="GI73" s="2"/>
      <c r="GJ73" s="2">
        <f>SUM(P73:Q78)</f>
        <v>0</v>
      </c>
      <c r="GK73" s="47">
        <f>SUM(AA73:AB78)</f>
        <v>40</v>
      </c>
      <c r="GL73" s="47">
        <f>SUM(AW73:AX78)</f>
        <v>19</v>
      </c>
      <c r="GM73" s="47">
        <f>SUM(BH73:BI78)</f>
        <v>0</v>
      </c>
      <c r="GN73" s="257"/>
      <c r="GO73" s="257"/>
      <c r="GQ73" s="2"/>
      <c r="GR73" s="2"/>
      <c r="GS73" s="2"/>
    </row>
    <row r="74" spans="2:206" ht="6.75" customHeight="1">
      <c r="B74" s="409" t="str">
        <f>ヤングBCD!CB51</f>
        <v>Feliz</v>
      </c>
      <c r="C74" s="410"/>
      <c r="D74" s="410"/>
      <c r="E74" s="410"/>
      <c r="F74" s="410"/>
      <c r="G74" s="410"/>
      <c r="H74" s="410"/>
      <c r="I74" s="470"/>
      <c r="J74" s="437"/>
      <c r="K74" s="435"/>
      <c r="L74" s="172"/>
      <c r="M74" s="435"/>
      <c r="N74" s="435"/>
      <c r="O74" s="447"/>
      <c r="P74" s="435"/>
      <c r="Q74" s="435"/>
      <c r="R74" s="172"/>
      <c r="S74" s="435"/>
      <c r="T74" s="436"/>
      <c r="U74" s="437">
        <f>EH74</f>
        <v>2</v>
      </c>
      <c r="V74" s="436"/>
      <c r="W74" s="164"/>
      <c r="X74" s="435"/>
      <c r="Y74" s="435"/>
      <c r="Z74" s="265"/>
      <c r="AA74" s="435"/>
      <c r="AB74" s="435"/>
      <c r="AC74" s="160"/>
      <c r="AD74" s="437">
        <f>EP74</f>
        <v>1</v>
      </c>
      <c r="AE74" s="436"/>
      <c r="AF74" s="414"/>
      <c r="AG74" s="415"/>
      <c r="AH74" s="415"/>
      <c r="AI74" s="415"/>
      <c r="AJ74" s="415"/>
      <c r="AK74" s="415"/>
      <c r="AL74" s="415"/>
      <c r="AM74" s="415"/>
      <c r="AN74" s="415"/>
      <c r="AO74" s="415"/>
      <c r="AP74" s="416"/>
      <c r="AQ74" s="437">
        <f>FB74</f>
        <v>2</v>
      </c>
      <c r="AR74" s="436"/>
      <c r="AS74" s="147"/>
      <c r="AT74" s="434"/>
      <c r="AU74" s="434"/>
      <c r="AV74" s="265"/>
      <c r="AW74" s="434"/>
      <c r="AX74" s="434"/>
      <c r="AY74" s="146"/>
      <c r="AZ74" s="437">
        <f>FJ74</f>
        <v>0</v>
      </c>
      <c r="BA74" s="436"/>
      <c r="BB74" s="437"/>
      <c r="BC74" s="435"/>
      <c r="BD74" s="172"/>
      <c r="BE74" s="434"/>
      <c r="BF74" s="434"/>
      <c r="BG74" s="447"/>
      <c r="BH74" s="434"/>
      <c r="BI74" s="434"/>
      <c r="BJ74" s="172"/>
      <c r="BK74" s="435"/>
      <c r="BL74" s="436"/>
      <c r="BM74" s="297">
        <f>FV74</f>
        <v>2</v>
      </c>
      <c r="BN74" s="438"/>
      <c r="BO74" s="450"/>
      <c r="BP74" s="450"/>
      <c r="BQ74" s="438">
        <f>FZ74</f>
        <v>0</v>
      </c>
      <c r="BR74" s="256"/>
      <c r="BS74" s="297">
        <f>GB74</f>
        <v>4</v>
      </c>
      <c r="BT74" s="438"/>
      <c r="BU74" s="450"/>
      <c r="BV74" s="450"/>
      <c r="BW74" s="438">
        <f>GF74</f>
        <v>1</v>
      </c>
      <c r="BX74" s="256"/>
      <c r="BY74" s="297">
        <f>GH74</f>
        <v>76</v>
      </c>
      <c r="BZ74" s="255"/>
      <c r="CA74" s="450"/>
      <c r="CB74" s="450"/>
      <c r="CC74" s="255">
        <f>GL74</f>
        <v>59</v>
      </c>
      <c r="CD74" s="256"/>
      <c r="CE74" s="449"/>
      <c r="CF74" s="449"/>
      <c r="CG74" s="2"/>
      <c r="CH74" s="2"/>
      <c r="CI74" s="2"/>
      <c r="CJ74" s="2"/>
      <c r="CK74" s="2"/>
      <c r="CL74" s="2"/>
      <c r="CM74" s="2"/>
      <c r="CN74" s="2"/>
      <c r="CO74" s="2"/>
      <c r="CP74" s="2"/>
      <c r="DP74" s="301" t="str">
        <f>B74</f>
        <v>Feliz</v>
      </c>
      <c r="DQ74" s="302"/>
      <c r="DR74" s="302"/>
      <c r="DS74" s="302"/>
      <c r="DT74" s="302"/>
      <c r="DU74" s="302"/>
      <c r="DV74" s="302"/>
      <c r="DW74" s="303"/>
      <c r="DX74" s="258">
        <f>EA73+EA75+EA77</f>
        <v>0</v>
      </c>
      <c r="DY74" s="253"/>
      <c r="DZ74" s="22"/>
      <c r="EA74" s="258"/>
      <c r="EB74" s="258"/>
      <c r="EC74" s="258"/>
      <c r="ED74" s="258"/>
      <c r="EE74" s="19"/>
      <c r="EF74" s="252">
        <f>EC73+EC75+EC77</f>
        <v>0</v>
      </c>
      <c r="EG74" s="253"/>
      <c r="EH74" s="252">
        <f>EK73+EK75+EK77</f>
        <v>2</v>
      </c>
      <c r="EI74" s="253"/>
      <c r="EJ74" s="22"/>
      <c r="EK74" s="258"/>
      <c r="EL74" s="258"/>
      <c r="EM74" s="258"/>
      <c r="EN74" s="258"/>
      <c r="EO74" s="19"/>
      <c r="EP74" s="252">
        <f>EM73+EM75+EM77</f>
        <v>1</v>
      </c>
      <c r="EQ74" s="253"/>
      <c r="ER74" s="316"/>
      <c r="ES74" s="317"/>
      <c r="ET74" s="317"/>
      <c r="EU74" s="317"/>
      <c r="EV74" s="317"/>
      <c r="EW74" s="317"/>
      <c r="EX74" s="317"/>
      <c r="EY74" s="317"/>
      <c r="EZ74" s="317"/>
      <c r="FA74" s="318"/>
      <c r="FB74" s="252">
        <f>FE73+FE75+FE77</f>
        <v>2</v>
      </c>
      <c r="FC74" s="253"/>
      <c r="FD74" s="13"/>
      <c r="FE74" s="258"/>
      <c r="FF74" s="258"/>
      <c r="FG74" s="258"/>
      <c r="FH74" s="258"/>
      <c r="FI74" s="10"/>
      <c r="FJ74" s="252">
        <f>FG73+FG75+FG77</f>
        <v>0</v>
      </c>
      <c r="FK74" s="253"/>
      <c r="FL74" s="252">
        <f>FO73+FO75+FO77</f>
        <v>0</v>
      </c>
      <c r="FM74" s="253"/>
      <c r="FN74" s="13"/>
      <c r="FO74" s="258"/>
      <c r="FP74" s="258"/>
      <c r="FQ74" s="258"/>
      <c r="FR74" s="258"/>
      <c r="FS74" s="10"/>
      <c r="FT74" s="252">
        <f>FQ73+FQ75+FQ77</f>
        <v>0</v>
      </c>
      <c r="FU74" s="253"/>
      <c r="FV74" s="298">
        <f>SUM(FV72:FY72)</f>
        <v>2</v>
      </c>
      <c r="FW74" s="295"/>
      <c r="FX74" s="283"/>
      <c r="FY74" s="283"/>
      <c r="FZ74" s="295">
        <f>SUM(FX73:GA73)</f>
        <v>0</v>
      </c>
      <c r="GA74" s="296"/>
      <c r="GB74" s="298">
        <f>SUM(DX74,EH74,FB74,FL74)</f>
        <v>4</v>
      </c>
      <c r="GC74" s="295"/>
      <c r="GD74" s="283"/>
      <c r="GE74" s="283"/>
      <c r="GF74" s="295">
        <f>SUM(EF74,EP74,FJ74,FT74)</f>
        <v>1</v>
      </c>
      <c r="GG74" s="296"/>
      <c r="GH74" s="297">
        <f>SUM(GH72:GK72)</f>
        <v>76</v>
      </c>
      <c r="GI74" s="255"/>
      <c r="GJ74" s="283"/>
      <c r="GK74" s="283"/>
      <c r="GL74" s="255">
        <f>SUM(GJ73:GM73)</f>
        <v>59</v>
      </c>
      <c r="GM74" s="256"/>
      <c r="GN74" s="257"/>
      <c r="GO74" s="257"/>
      <c r="GQ74" s="2"/>
      <c r="GR74" s="2"/>
      <c r="GS74" s="254" t="s">
        <v>4</v>
      </c>
      <c r="GT74" s="48">
        <f>SUM(GT56,GT62,GT68)</f>
        <v>908.6567164179105</v>
      </c>
      <c r="GU74" s="53">
        <f>RANK(GT74,$GT$74:$GT$78)</f>
        <v>4</v>
      </c>
      <c r="GV74" s="53" t="str">
        <f>DP58</f>
        <v>ＫＯＧ-Ｏ</v>
      </c>
    </row>
    <row r="75" spans="2:206" ht="6.75" customHeight="1">
      <c r="B75" s="409"/>
      <c r="C75" s="410"/>
      <c r="D75" s="410"/>
      <c r="E75" s="410"/>
      <c r="F75" s="410"/>
      <c r="G75" s="410"/>
      <c r="H75" s="410"/>
      <c r="I75" s="470"/>
      <c r="J75" s="437"/>
      <c r="K75" s="435"/>
      <c r="L75" s="172"/>
      <c r="M75" s="435"/>
      <c r="N75" s="435"/>
      <c r="O75" s="251"/>
      <c r="P75" s="435"/>
      <c r="Q75" s="435"/>
      <c r="R75" s="172"/>
      <c r="S75" s="435"/>
      <c r="T75" s="436"/>
      <c r="U75" s="437"/>
      <c r="V75" s="436"/>
      <c r="W75" s="164"/>
      <c r="X75" s="435">
        <f>AL67</f>
        <v>16</v>
      </c>
      <c r="Y75" s="435"/>
      <c r="Z75" s="251" t="s">
        <v>25</v>
      </c>
      <c r="AA75" s="435">
        <f>AI67</f>
        <v>14</v>
      </c>
      <c r="AB75" s="435"/>
      <c r="AC75" s="160"/>
      <c r="AD75" s="437"/>
      <c r="AE75" s="436"/>
      <c r="AF75" s="414"/>
      <c r="AG75" s="415"/>
      <c r="AH75" s="415"/>
      <c r="AI75" s="415"/>
      <c r="AJ75" s="415"/>
      <c r="AK75" s="415"/>
      <c r="AL75" s="415"/>
      <c r="AM75" s="415"/>
      <c r="AN75" s="415"/>
      <c r="AO75" s="415"/>
      <c r="AP75" s="416"/>
      <c r="AQ75" s="437"/>
      <c r="AR75" s="436"/>
      <c r="AS75" s="147"/>
      <c r="AT75" s="434">
        <v>15</v>
      </c>
      <c r="AU75" s="434"/>
      <c r="AV75" s="251" t="s">
        <v>25</v>
      </c>
      <c r="AW75" s="434">
        <v>10</v>
      </c>
      <c r="AX75" s="434"/>
      <c r="AY75" s="146"/>
      <c r="AZ75" s="437"/>
      <c r="BA75" s="436"/>
      <c r="BB75" s="437"/>
      <c r="BC75" s="435"/>
      <c r="BD75" s="172"/>
      <c r="BE75" s="434"/>
      <c r="BF75" s="434"/>
      <c r="BG75" s="251"/>
      <c r="BH75" s="434"/>
      <c r="BI75" s="434"/>
      <c r="BJ75" s="172"/>
      <c r="BK75" s="435"/>
      <c r="BL75" s="436"/>
      <c r="BM75" s="297"/>
      <c r="BN75" s="438"/>
      <c r="BO75" s="450"/>
      <c r="BP75" s="450"/>
      <c r="BQ75" s="438"/>
      <c r="BR75" s="256"/>
      <c r="BS75" s="297"/>
      <c r="BT75" s="438"/>
      <c r="BU75" s="450"/>
      <c r="BV75" s="450"/>
      <c r="BW75" s="438"/>
      <c r="BX75" s="256"/>
      <c r="BY75" s="297"/>
      <c r="BZ75" s="255"/>
      <c r="CA75" s="450"/>
      <c r="CB75" s="450"/>
      <c r="CC75" s="255"/>
      <c r="CD75" s="256"/>
      <c r="CE75" s="449"/>
      <c r="CF75" s="449"/>
      <c r="CG75" s="2"/>
      <c r="CH75" s="2"/>
      <c r="CI75" s="2"/>
      <c r="CJ75" s="2"/>
      <c r="CK75" s="2"/>
      <c r="CL75" s="2"/>
      <c r="CM75" s="2"/>
      <c r="CN75" s="2"/>
      <c r="CO75" s="2"/>
      <c r="CP75" s="2"/>
      <c r="DP75" s="301"/>
      <c r="DQ75" s="302"/>
      <c r="DR75" s="302"/>
      <c r="DS75" s="302"/>
      <c r="DT75" s="302"/>
      <c r="DU75" s="302"/>
      <c r="DV75" s="302"/>
      <c r="DW75" s="303"/>
      <c r="DX75" s="258"/>
      <c r="DY75" s="253"/>
      <c r="DZ75" s="22"/>
      <c r="EA75" s="258" t="b">
        <f>IF(M75&gt;P75,"1",IF(M75&lt;P75,"0"))</f>
        <v>0</v>
      </c>
      <c r="EB75" s="258"/>
      <c r="EC75" s="258" t="b">
        <f>IF(M75&lt;P75,"1",IF(M75&gt;P75,"0"))</f>
        <v>0</v>
      </c>
      <c r="ED75" s="258"/>
      <c r="EE75" s="19"/>
      <c r="EF75" s="252"/>
      <c r="EG75" s="253"/>
      <c r="EH75" s="252"/>
      <c r="EI75" s="253"/>
      <c r="EJ75" s="22"/>
      <c r="EK75" s="258" t="str">
        <f>IF(X75&gt;AA75,"1",IF(X75&lt;AA75,"0"))</f>
        <v>1</v>
      </c>
      <c r="EL75" s="258"/>
      <c r="EM75" s="258" t="str">
        <f>IF(X75&lt;AA75,"1",IF(X75&gt;AA75,"0"))</f>
        <v>0</v>
      </c>
      <c r="EN75" s="258"/>
      <c r="EO75" s="19"/>
      <c r="EP75" s="252"/>
      <c r="EQ75" s="253"/>
      <c r="ER75" s="316"/>
      <c r="ES75" s="317"/>
      <c r="ET75" s="317"/>
      <c r="EU75" s="317"/>
      <c r="EV75" s="317"/>
      <c r="EW75" s="317"/>
      <c r="EX75" s="317"/>
      <c r="EY75" s="317"/>
      <c r="EZ75" s="317"/>
      <c r="FA75" s="318"/>
      <c r="FB75" s="252"/>
      <c r="FC75" s="253"/>
      <c r="FD75" s="13"/>
      <c r="FE75" s="258" t="str">
        <f>IF(AT75&gt;AW75,"1",IF(AT75&lt;AW75,"0"))</f>
        <v>1</v>
      </c>
      <c r="FF75" s="258"/>
      <c r="FG75" s="258" t="str">
        <f>IF(AT75&lt;AW75,"1",IF(AT75&gt;AW75,"0"))</f>
        <v>0</v>
      </c>
      <c r="FH75" s="258"/>
      <c r="FI75" s="10"/>
      <c r="FJ75" s="252"/>
      <c r="FK75" s="253"/>
      <c r="FL75" s="252"/>
      <c r="FM75" s="253"/>
      <c r="FN75" s="13"/>
      <c r="FO75" s="258" t="b">
        <f>IF(BE75&gt;BH75,"1",IF(BE75&lt;BH75,"0"))</f>
        <v>0</v>
      </c>
      <c r="FP75" s="258"/>
      <c r="FQ75" s="258" t="b">
        <f>IF(BE75&lt;BH75,"1",IF(BE75&gt;BH75,"0"))</f>
        <v>0</v>
      </c>
      <c r="FR75" s="258"/>
      <c r="FS75" s="10"/>
      <c r="FT75" s="252"/>
      <c r="FU75" s="253"/>
      <c r="FV75" s="298"/>
      <c r="FW75" s="295"/>
      <c r="FX75" s="283"/>
      <c r="FY75" s="283"/>
      <c r="FZ75" s="295"/>
      <c r="GA75" s="296"/>
      <c r="GB75" s="298"/>
      <c r="GC75" s="295"/>
      <c r="GD75" s="283"/>
      <c r="GE75" s="283"/>
      <c r="GF75" s="295"/>
      <c r="GG75" s="296"/>
      <c r="GH75" s="297"/>
      <c r="GI75" s="255"/>
      <c r="GJ75" s="283"/>
      <c r="GK75" s="283"/>
      <c r="GL75" s="255"/>
      <c r="GM75" s="256"/>
      <c r="GN75" s="257"/>
      <c r="GO75" s="257"/>
      <c r="GQ75" s="2"/>
      <c r="GR75" s="2"/>
      <c r="GS75" s="254"/>
      <c r="GT75" s="48">
        <f>SUM(GT57,GT63,GT69)</f>
        <v>1111.4754098360656</v>
      </c>
      <c r="GU75" s="53">
        <f>RANK(GT75,$GT$74:$GT$78)</f>
        <v>2</v>
      </c>
      <c r="GV75" s="53" t="str">
        <f>DP66</f>
        <v>ＮＢＦ</v>
      </c>
    </row>
    <row r="76" spans="2:206" ht="6.75" customHeight="1">
      <c r="B76" s="409"/>
      <c r="C76" s="410"/>
      <c r="D76" s="410"/>
      <c r="E76" s="410"/>
      <c r="F76" s="410"/>
      <c r="G76" s="410"/>
      <c r="H76" s="410"/>
      <c r="I76" s="470"/>
      <c r="J76" s="437"/>
      <c r="K76" s="435"/>
      <c r="L76" s="172"/>
      <c r="M76" s="435"/>
      <c r="N76" s="435"/>
      <c r="O76" s="447"/>
      <c r="P76" s="435"/>
      <c r="Q76" s="435"/>
      <c r="R76" s="172"/>
      <c r="S76" s="435"/>
      <c r="T76" s="436"/>
      <c r="U76" s="437"/>
      <c r="V76" s="436"/>
      <c r="W76" s="164"/>
      <c r="X76" s="435"/>
      <c r="Y76" s="435"/>
      <c r="Z76" s="265"/>
      <c r="AA76" s="435"/>
      <c r="AB76" s="435"/>
      <c r="AC76" s="160"/>
      <c r="AD76" s="437"/>
      <c r="AE76" s="436"/>
      <c r="AF76" s="414"/>
      <c r="AG76" s="415"/>
      <c r="AH76" s="415"/>
      <c r="AI76" s="415"/>
      <c r="AJ76" s="415"/>
      <c r="AK76" s="415"/>
      <c r="AL76" s="415"/>
      <c r="AM76" s="415"/>
      <c r="AN76" s="415"/>
      <c r="AO76" s="415"/>
      <c r="AP76" s="416"/>
      <c r="AQ76" s="437"/>
      <c r="AR76" s="436"/>
      <c r="AS76" s="147"/>
      <c r="AT76" s="434"/>
      <c r="AU76" s="434"/>
      <c r="AV76" s="265"/>
      <c r="AW76" s="434"/>
      <c r="AX76" s="434"/>
      <c r="AY76" s="146"/>
      <c r="AZ76" s="437"/>
      <c r="BA76" s="436"/>
      <c r="BB76" s="437"/>
      <c r="BC76" s="435"/>
      <c r="BD76" s="172"/>
      <c r="BE76" s="434"/>
      <c r="BF76" s="434"/>
      <c r="BG76" s="447"/>
      <c r="BH76" s="434"/>
      <c r="BI76" s="434"/>
      <c r="BJ76" s="172"/>
      <c r="BK76" s="435"/>
      <c r="BL76" s="436"/>
      <c r="BM76" s="431"/>
      <c r="BN76" s="432"/>
      <c r="BO76" s="432"/>
      <c r="BP76" s="432"/>
      <c r="BQ76" s="432"/>
      <c r="BR76" s="433"/>
      <c r="BS76" s="431"/>
      <c r="BT76" s="432"/>
      <c r="BU76" s="432"/>
      <c r="BV76" s="432"/>
      <c r="BW76" s="432"/>
      <c r="BX76" s="433"/>
      <c r="BY76" s="431"/>
      <c r="BZ76" s="448"/>
      <c r="CA76" s="448"/>
      <c r="CB76" s="448"/>
      <c r="CC76" s="448"/>
      <c r="CD76" s="433"/>
      <c r="CE76" s="449"/>
      <c r="CF76" s="449"/>
      <c r="CG76" s="2"/>
      <c r="CH76" s="2"/>
      <c r="CI76" s="2"/>
      <c r="CJ76" s="2"/>
      <c r="CK76" s="2"/>
      <c r="CL76" s="2"/>
      <c r="CM76" s="2"/>
      <c r="CN76" s="2"/>
      <c r="CO76" s="2"/>
      <c r="CP76" s="2"/>
      <c r="DP76" s="301"/>
      <c r="DQ76" s="302"/>
      <c r="DR76" s="302"/>
      <c r="DS76" s="302"/>
      <c r="DT76" s="302"/>
      <c r="DU76" s="302"/>
      <c r="DV76" s="302"/>
      <c r="DW76" s="303"/>
      <c r="DX76" s="258"/>
      <c r="DY76" s="253"/>
      <c r="DZ76" s="22"/>
      <c r="EA76" s="258"/>
      <c r="EB76" s="258"/>
      <c r="EC76" s="258"/>
      <c r="ED76" s="258"/>
      <c r="EE76" s="19"/>
      <c r="EF76" s="252"/>
      <c r="EG76" s="253"/>
      <c r="EH76" s="252"/>
      <c r="EI76" s="253"/>
      <c r="EJ76" s="22"/>
      <c r="EK76" s="258"/>
      <c r="EL76" s="258"/>
      <c r="EM76" s="258"/>
      <c r="EN76" s="258"/>
      <c r="EO76" s="19"/>
      <c r="EP76" s="252"/>
      <c r="EQ76" s="253"/>
      <c r="ER76" s="316"/>
      <c r="ES76" s="317"/>
      <c r="ET76" s="317"/>
      <c r="EU76" s="317"/>
      <c r="EV76" s="317"/>
      <c r="EW76" s="317"/>
      <c r="EX76" s="317"/>
      <c r="EY76" s="317"/>
      <c r="EZ76" s="317"/>
      <c r="FA76" s="318"/>
      <c r="FB76" s="252"/>
      <c r="FC76" s="253"/>
      <c r="FD76" s="13"/>
      <c r="FE76" s="258"/>
      <c r="FF76" s="258"/>
      <c r="FG76" s="258"/>
      <c r="FH76" s="258"/>
      <c r="FI76" s="10"/>
      <c r="FJ76" s="252"/>
      <c r="FK76" s="253"/>
      <c r="FL76" s="252"/>
      <c r="FM76" s="253"/>
      <c r="FN76" s="13"/>
      <c r="FO76" s="258"/>
      <c r="FP76" s="258"/>
      <c r="FQ76" s="258"/>
      <c r="FR76" s="258"/>
      <c r="FS76" s="10"/>
      <c r="FT76" s="252"/>
      <c r="FU76" s="253"/>
      <c r="FV76" s="4"/>
      <c r="FW76" s="5"/>
      <c r="FX76" s="5"/>
      <c r="FY76" s="5"/>
      <c r="FZ76" s="5"/>
      <c r="GA76" s="7"/>
      <c r="GB76" s="4"/>
      <c r="GC76" s="5"/>
      <c r="GD76" s="5"/>
      <c r="GE76" s="5"/>
      <c r="GF76" s="5"/>
      <c r="GG76" s="7"/>
      <c r="GH76" s="2"/>
      <c r="GI76" s="2"/>
      <c r="GJ76" s="2"/>
      <c r="GK76" s="2"/>
      <c r="GL76" s="2"/>
      <c r="GM76" s="2"/>
      <c r="GN76" s="257"/>
      <c r="GO76" s="257"/>
      <c r="GQ76" s="2"/>
      <c r="GR76" s="2"/>
      <c r="GS76" s="254"/>
      <c r="GT76" s="48">
        <f>SUM(GT58,GT64,GT70)</f>
        <v>2312.8813559322034</v>
      </c>
      <c r="GU76" s="53">
        <f>RANK(GT76,$GT$74:$GT$78)</f>
        <v>1</v>
      </c>
      <c r="GV76" s="53" t="str">
        <f>DP74</f>
        <v>Feliz</v>
      </c>
    </row>
    <row r="77" spans="2:206" ht="6.75" customHeight="1">
      <c r="B77" s="409"/>
      <c r="C77" s="410"/>
      <c r="D77" s="410"/>
      <c r="E77" s="410"/>
      <c r="F77" s="410"/>
      <c r="G77" s="410"/>
      <c r="H77" s="410"/>
      <c r="I77" s="470"/>
      <c r="J77" s="437"/>
      <c r="K77" s="435"/>
      <c r="L77" s="172"/>
      <c r="M77" s="435"/>
      <c r="N77" s="435"/>
      <c r="O77" s="251"/>
      <c r="P77" s="435"/>
      <c r="Q77" s="435"/>
      <c r="R77" s="172"/>
      <c r="S77" s="435"/>
      <c r="T77" s="436"/>
      <c r="U77" s="437"/>
      <c r="V77" s="436"/>
      <c r="W77" s="164"/>
      <c r="X77" s="435">
        <f>AL69</f>
        <v>15</v>
      </c>
      <c r="Y77" s="435"/>
      <c r="Z77" s="251" t="s">
        <v>25</v>
      </c>
      <c r="AA77" s="435">
        <f>AI69</f>
        <v>9</v>
      </c>
      <c r="AB77" s="435"/>
      <c r="AC77" s="160"/>
      <c r="AD77" s="437"/>
      <c r="AE77" s="436"/>
      <c r="AF77" s="414"/>
      <c r="AG77" s="415"/>
      <c r="AH77" s="415"/>
      <c r="AI77" s="415"/>
      <c r="AJ77" s="415"/>
      <c r="AK77" s="415"/>
      <c r="AL77" s="415"/>
      <c r="AM77" s="415"/>
      <c r="AN77" s="415"/>
      <c r="AO77" s="415"/>
      <c r="AP77" s="416"/>
      <c r="AQ77" s="437"/>
      <c r="AR77" s="436"/>
      <c r="AS77" s="147"/>
      <c r="AT77" s="434"/>
      <c r="AU77" s="434"/>
      <c r="AV77" s="251" t="s">
        <v>25</v>
      </c>
      <c r="AW77" s="434"/>
      <c r="AX77" s="434"/>
      <c r="AY77" s="146"/>
      <c r="AZ77" s="437"/>
      <c r="BA77" s="436"/>
      <c r="BB77" s="437"/>
      <c r="BC77" s="435"/>
      <c r="BD77" s="172"/>
      <c r="BE77" s="434"/>
      <c r="BF77" s="434"/>
      <c r="BG77" s="251"/>
      <c r="BH77" s="434"/>
      <c r="BI77" s="434"/>
      <c r="BJ77" s="172"/>
      <c r="BK77" s="435"/>
      <c r="BL77" s="436"/>
      <c r="BM77" s="451"/>
      <c r="BN77" s="452"/>
      <c r="BO77" s="452"/>
      <c r="BP77" s="452"/>
      <c r="BQ77" s="452"/>
      <c r="BR77" s="453"/>
      <c r="BS77" s="451"/>
      <c r="BT77" s="452"/>
      <c r="BU77" s="452"/>
      <c r="BV77" s="452"/>
      <c r="BW77" s="452"/>
      <c r="BX77" s="453"/>
      <c r="BY77" s="451"/>
      <c r="BZ77" s="452"/>
      <c r="CA77" s="452"/>
      <c r="CB77" s="452"/>
      <c r="CC77" s="452"/>
      <c r="CD77" s="453"/>
      <c r="CE77" s="449"/>
      <c r="CF77" s="449"/>
      <c r="CG77" s="2"/>
      <c r="CH77" s="2"/>
      <c r="CI77" s="2"/>
      <c r="CJ77" s="2"/>
      <c r="CK77" s="2"/>
      <c r="CL77" s="2"/>
      <c r="CM77" s="2"/>
      <c r="CN77" s="2"/>
      <c r="CO77" s="2"/>
      <c r="CP77" s="2"/>
      <c r="DP77" s="301"/>
      <c r="DQ77" s="302"/>
      <c r="DR77" s="302"/>
      <c r="DS77" s="302"/>
      <c r="DT77" s="302"/>
      <c r="DU77" s="302"/>
      <c r="DV77" s="302"/>
      <c r="DW77" s="303"/>
      <c r="DX77" s="258"/>
      <c r="DY77" s="253"/>
      <c r="DZ77" s="22"/>
      <c r="EA77" s="258" t="b">
        <f>IF(M77&gt;P77,"1",IF(M77&lt;P77,"0"))</f>
        <v>0</v>
      </c>
      <c r="EB77" s="258"/>
      <c r="EC77" s="258" t="b">
        <f>IF(M77&lt;P77,"1",IF(M77&gt;P77,"0"))</f>
        <v>0</v>
      </c>
      <c r="ED77" s="258"/>
      <c r="EE77" s="19"/>
      <c r="EF77" s="252"/>
      <c r="EG77" s="253"/>
      <c r="EH77" s="252"/>
      <c r="EI77" s="253"/>
      <c r="EJ77" s="22"/>
      <c r="EK77" s="258" t="str">
        <f>IF(X77&gt;AA77,"1",IF(X77&lt;AA77,"0"))</f>
        <v>1</v>
      </c>
      <c r="EL77" s="258"/>
      <c r="EM77" s="258" t="str">
        <f>IF(X77&lt;AA77,"1",IF(X77&gt;AA77,"0"))</f>
        <v>0</v>
      </c>
      <c r="EN77" s="258"/>
      <c r="EO77" s="19"/>
      <c r="EP77" s="252"/>
      <c r="EQ77" s="253"/>
      <c r="ER77" s="316"/>
      <c r="ES77" s="317"/>
      <c r="ET77" s="317"/>
      <c r="EU77" s="317"/>
      <c r="EV77" s="317"/>
      <c r="EW77" s="317"/>
      <c r="EX77" s="317"/>
      <c r="EY77" s="317"/>
      <c r="EZ77" s="317"/>
      <c r="FA77" s="318"/>
      <c r="FB77" s="252"/>
      <c r="FC77" s="253"/>
      <c r="FD77" s="13"/>
      <c r="FE77" s="258" t="b">
        <f>IF(AT77&gt;AW77,"1",IF(AT77&lt;AW77,"0"))</f>
        <v>0</v>
      </c>
      <c r="FF77" s="258"/>
      <c r="FG77" s="258" t="b">
        <f>IF(AT77&lt;AW77,"1",IF(AT77&gt;AW77,"0"))</f>
        <v>0</v>
      </c>
      <c r="FH77" s="258"/>
      <c r="FI77" s="10"/>
      <c r="FJ77" s="252"/>
      <c r="FK77" s="253"/>
      <c r="FL77" s="252"/>
      <c r="FM77" s="253"/>
      <c r="FN77" s="13"/>
      <c r="FO77" s="258" t="b">
        <f>IF(BE77&gt;BH77,"1",IF(BE77&lt;BH77,"0"))</f>
        <v>0</v>
      </c>
      <c r="FP77" s="258"/>
      <c r="FQ77" s="258" t="b">
        <f>IF(BE77&lt;BH77,"1",IF(BE77&gt;BH77,"0"))</f>
        <v>0</v>
      </c>
      <c r="FR77" s="258"/>
      <c r="FS77" s="10"/>
      <c r="FT77" s="252"/>
      <c r="FU77" s="253"/>
      <c r="FV77" s="4"/>
      <c r="FW77" s="5"/>
      <c r="FX77" s="5"/>
      <c r="FY77" s="5"/>
      <c r="FZ77" s="5"/>
      <c r="GA77" s="7"/>
      <c r="GB77" s="4"/>
      <c r="GC77" s="5"/>
      <c r="GD77" s="5"/>
      <c r="GE77" s="5"/>
      <c r="GF77" s="5"/>
      <c r="GG77" s="7"/>
      <c r="GH77" s="2"/>
      <c r="GI77" s="2"/>
      <c r="GJ77" s="2"/>
      <c r="GK77" s="2"/>
      <c r="GL77" s="2"/>
      <c r="GM77" s="2"/>
      <c r="GN77" s="257"/>
      <c r="GO77" s="257"/>
      <c r="GQ77" s="2"/>
      <c r="GR77" s="2"/>
      <c r="GS77" s="254"/>
      <c r="GT77" s="48">
        <f>SUM(GT59,GT65,GT71)</f>
        <v>1011.6666666666666</v>
      </c>
      <c r="GU77" s="53">
        <f>RANK(GT77,$GT$74:$GT$78)</f>
        <v>3</v>
      </c>
      <c r="GV77" s="53" t="str">
        <f>DP82</f>
        <v>スターズ</v>
      </c>
    </row>
    <row r="78" spans="2:206" ht="6.75" customHeight="1">
      <c r="B78" s="152"/>
      <c r="C78" s="148"/>
      <c r="D78" s="148"/>
      <c r="E78" s="148"/>
      <c r="F78" s="148"/>
      <c r="G78" s="148"/>
      <c r="H78" s="148"/>
      <c r="I78" s="149"/>
      <c r="J78" s="171"/>
      <c r="K78" s="172"/>
      <c r="L78" s="172"/>
      <c r="M78" s="435"/>
      <c r="N78" s="435"/>
      <c r="O78" s="447"/>
      <c r="P78" s="435"/>
      <c r="Q78" s="435"/>
      <c r="R78" s="172"/>
      <c r="S78" s="172"/>
      <c r="T78" s="173"/>
      <c r="U78" s="164"/>
      <c r="V78" s="159"/>
      <c r="W78" s="165"/>
      <c r="X78" s="435"/>
      <c r="Y78" s="435"/>
      <c r="Z78" s="265"/>
      <c r="AA78" s="435"/>
      <c r="AB78" s="435"/>
      <c r="AC78" s="166"/>
      <c r="AD78" s="159"/>
      <c r="AE78" s="160"/>
      <c r="AF78" s="414"/>
      <c r="AG78" s="415"/>
      <c r="AH78" s="415"/>
      <c r="AI78" s="415"/>
      <c r="AJ78" s="415"/>
      <c r="AK78" s="415"/>
      <c r="AL78" s="415"/>
      <c r="AM78" s="415"/>
      <c r="AN78" s="415"/>
      <c r="AO78" s="415"/>
      <c r="AP78" s="416"/>
      <c r="AQ78" s="147"/>
      <c r="AR78" s="145"/>
      <c r="AS78" s="153"/>
      <c r="AT78" s="434"/>
      <c r="AU78" s="434"/>
      <c r="AV78" s="265"/>
      <c r="AW78" s="434"/>
      <c r="AX78" s="434"/>
      <c r="AY78" s="154"/>
      <c r="AZ78" s="145"/>
      <c r="BA78" s="146"/>
      <c r="BB78" s="171"/>
      <c r="BC78" s="172"/>
      <c r="BD78" s="172"/>
      <c r="BE78" s="434"/>
      <c r="BF78" s="434"/>
      <c r="BG78" s="447"/>
      <c r="BH78" s="434"/>
      <c r="BI78" s="434"/>
      <c r="BJ78" s="172"/>
      <c r="BK78" s="172"/>
      <c r="BL78" s="173"/>
      <c r="BM78" s="454"/>
      <c r="BN78" s="455"/>
      <c r="BO78" s="455"/>
      <c r="BP78" s="455"/>
      <c r="BQ78" s="455"/>
      <c r="BR78" s="456"/>
      <c r="BS78" s="460">
        <f>GB78</f>
        <v>4</v>
      </c>
      <c r="BT78" s="461"/>
      <c r="BU78" s="461"/>
      <c r="BV78" s="461"/>
      <c r="BW78" s="461"/>
      <c r="BX78" s="462"/>
      <c r="BY78" s="466">
        <f>GH78</f>
        <v>1.2881355932203389</v>
      </c>
      <c r="BZ78" s="455"/>
      <c r="CA78" s="455"/>
      <c r="CB78" s="455"/>
      <c r="CC78" s="455"/>
      <c r="CD78" s="456"/>
      <c r="CE78" s="449"/>
      <c r="CF78" s="449"/>
      <c r="CG78" s="2"/>
      <c r="CH78" s="2"/>
      <c r="CI78" s="2"/>
      <c r="CJ78" s="2"/>
      <c r="CK78" s="2"/>
      <c r="CL78" s="2"/>
      <c r="CM78" s="2"/>
      <c r="CN78" s="2"/>
      <c r="CO78" s="2"/>
      <c r="CP78" s="2"/>
      <c r="DP78" s="30"/>
      <c r="DQ78" s="31"/>
      <c r="DR78" s="31"/>
      <c r="DS78" s="31"/>
      <c r="DT78" s="31"/>
      <c r="DU78" s="31"/>
      <c r="DV78" s="31"/>
      <c r="DW78" s="32"/>
      <c r="DX78" s="18"/>
      <c r="DY78" s="18"/>
      <c r="DZ78" s="23"/>
      <c r="EA78" s="258"/>
      <c r="EB78" s="258"/>
      <c r="EC78" s="258"/>
      <c r="ED78" s="258"/>
      <c r="EE78" s="24"/>
      <c r="EF78" s="18"/>
      <c r="EG78" s="19"/>
      <c r="EH78" s="22"/>
      <c r="EI78" s="18"/>
      <c r="EJ78" s="23"/>
      <c r="EK78" s="258"/>
      <c r="EL78" s="258"/>
      <c r="EM78" s="258"/>
      <c r="EN78" s="258"/>
      <c r="EO78" s="24"/>
      <c r="EP78" s="18"/>
      <c r="EQ78" s="19"/>
      <c r="ER78" s="316"/>
      <c r="ES78" s="317"/>
      <c r="ET78" s="317"/>
      <c r="EU78" s="317"/>
      <c r="EV78" s="317"/>
      <c r="EW78" s="317"/>
      <c r="EX78" s="317"/>
      <c r="EY78" s="317"/>
      <c r="EZ78" s="317"/>
      <c r="FA78" s="318"/>
      <c r="FB78" s="13"/>
      <c r="FC78" s="9"/>
      <c r="FD78" s="14"/>
      <c r="FE78" s="258"/>
      <c r="FF78" s="258"/>
      <c r="FG78" s="258"/>
      <c r="FH78" s="258"/>
      <c r="FI78" s="15"/>
      <c r="FJ78" s="9"/>
      <c r="FK78" s="10"/>
      <c r="FL78" s="13"/>
      <c r="FM78" s="9"/>
      <c r="FN78" s="14"/>
      <c r="FO78" s="258"/>
      <c r="FP78" s="258"/>
      <c r="FQ78" s="258"/>
      <c r="FR78" s="258"/>
      <c r="FS78" s="15"/>
      <c r="FT78" s="9"/>
      <c r="FU78" s="10"/>
      <c r="FV78" s="271">
        <f>IF(FZ74=0,FV74,FV74/FZ74)</f>
        <v>2</v>
      </c>
      <c r="FW78" s="284"/>
      <c r="FX78" s="284"/>
      <c r="FY78" s="284"/>
      <c r="FZ78" s="284"/>
      <c r="GA78" s="285"/>
      <c r="GB78" s="271">
        <f>GW64</f>
        <v>4</v>
      </c>
      <c r="GC78" s="284"/>
      <c r="GD78" s="284"/>
      <c r="GE78" s="284"/>
      <c r="GF78" s="284"/>
      <c r="GG78" s="285"/>
      <c r="GH78" s="289">
        <f>GH74/GL74</f>
        <v>1.2881355932203389</v>
      </c>
      <c r="GI78" s="290"/>
      <c r="GJ78" s="290"/>
      <c r="GK78" s="290"/>
      <c r="GL78" s="290"/>
      <c r="GM78" s="291"/>
      <c r="GN78" s="257"/>
      <c r="GO78" s="257"/>
      <c r="GQ78" s="2"/>
      <c r="GR78" s="2"/>
      <c r="GS78" s="2"/>
      <c r="GT78" s="48">
        <f>SUM(GT60,GT66,GT72)</f>
        <v>-293.28767123287673</v>
      </c>
      <c r="GU78" s="53">
        <f>RANK(GT78,$GT$74:$GT$78)</f>
        <v>5</v>
      </c>
      <c r="GV78" s="53" t="str">
        <f>DP90</f>
        <v>ＫＯＧ-Ｇ</v>
      </c>
    </row>
    <row r="79" spans="2:206" ht="6.75" customHeight="1">
      <c r="B79" s="155"/>
      <c r="C79" s="156"/>
      <c r="D79" s="156"/>
      <c r="E79" s="156"/>
      <c r="F79" s="156"/>
      <c r="G79" s="156"/>
      <c r="H79" s="156"/>
      <c r="I79" s="157"/>
      <c r="J79" s="174"/>
      <c r="K79" s="175"/>
      <c r="L79" s="175"/>
      <c r="M79" s="175"/>
      <c r="N79" s="175"/>
      <c r="O79" s="175"/>
      <c r="P79" s="175"/>
      <c r="Q79" s="175"/>
      <c r="R79" s="175"/>
      <c r="S79" s="175"/>
      <c r="T79" s="176"/>
      <c r="U79" s="165"/>
      <c r="V79" s="167"/>
      <c r="W79" s="167"/>
      <c r="X79" s="167"/>
      <c r="Y79" s="167"/>
      <c r="Z79" s="167"/>
      <c r="AA79" s="167"/>
      <c r="AB79" s="167"/>
      <c r="AC79" s="167"/>
      <c r="AD79" s="167"/>
      <c r="AE79" s="166"/>
      <c r="AF79" s="417"/>
      <c r="AG79" s="418"/>
      <c r="AH79" s="418"/>
      <c r="AI79" s="418"/>
      <c r="AJ79" s="418"/>
      <c r="AK79" s="418"/>
      <c r="AL79" s="418"/>
      <c r="AM79" s="418"/>
      <c r="AN79" s="418"/>
      <c r="AO79" s="418"/>
      <c r="AP79" s="419"/>
      <c r="AQ79" s="153"/>
      <c r="AR79" s="158"/>
      <c r="AS79" s="158"/>
      <c r="AT79" s="158"/>
      <c r="AU79" s="158"/>
      <c r="AV79" s="158"/>
      <c r="AW79" s="158"/>
      <c r="AX79" s="158"/>
      <c r="AY79" s="158"/>
      <c r="AZ79" s="158"/>
      <c r="BA79" s="154"/>
      <c r="BB79" s="174"/>
      <c r="BC79" s="175"/>
      <c r="BD79" s="175"/>
      <c r="BE79" s="175"/>
      <c r="BF79" s="175"/>
      <c r="BG79" s="175"/>
      <c r="BH79" s="175"/>
      <c r="BI79" s="175"/>
      <c r="BJ79" s="175"/>
      <c r="BK79" s="175"/>
      <c r="BL79" s="176"/>
      <c r="BM79" s="457"/>
      <c r="BN79" s="458"/>
      <c r="BO79" s="458"/>
      <c r="BP79" s="458"/>
      <c r="BQ79" s="458"/>
      <c r="BR79" s="459"/>
      <c r="BS79" s="463"/>
      <c r="BT79" s="464"/>
      <c r="BU79" s="464"/>
      <c r="BV79" s="464"/>
      <c r="BW79" s="464"/>
      <c r="BX79" s="465"/>
      <c r="BY79" s="457"/>
      <c r="BZ79" s="458"/>
      <c r="CA79" s="458"/>
      <c r="CB79" s="458"/>
      <c r="CC79" s="458"/>
      <c r="CD79" s="459"/>
      <c r="CE79" s="449"/>
      <c r="CF79" s="449"/>
      <c r="CG79" s="2"/>
      <c r="CH79" s="2"/>
      <c r="CI79" s="2"/>
      <c r="CJ79" s="2"/>
      <c r="CK79" s="2"/>
      <c r="CL79" s="2"/>
      <c r="CM79" s="2"/>
      <c r="CN79" s="2"/>
      <c r="CO79" s="2"/>
      <c r="CP79" s="2"/>
      <c r="DP79" s="33"/>
      <c r="DQ79" s="34"/>
      <c r="DR79" s="34"/>
      <c r="DS79" s="34"/>
      <c r="DT79" s="34"/>
      <c r="DU79" s="34"/>
      <c r="DV79" s="34"/>
      <c r="DW79" s="35"/>
      <c r="DX79" s="25"/>
      <c r="DY79" s="25"/>
      <c r="DZ79" s="25"/>
      <c r="EA79" s="25"/>
      <c r="EB79" s="25"/>
      <c r="EC79" s="25"/>
      <c r="ED79" s="25"/>
      <c r="EE79" s="25"/>
      <c r="EF79" s="25"/>
      <c r="EG79" s="24"/>
      <c r="EH79" s="23"/>
      <c r="EI79" s="25"/>
      <c r="EJ79" s="25"/>
      <c r="EK79" s="25"/>
      <c r="EL79" s="25"/>
      <c r="EM79" s="25"/>
      <c r="EN79" s="25"/>
      <c r="EO79" s="25"/>
      <c r="EP79" s="25"/>
      <c r="EQ79" s="24"/>
      <c r="ER79" s="319"/>
      <c r="ES79" s="320"/>
      <c r="ET79" s="320"/>
      <c r="EU79" s="320"/>
      <c r="EV79" s="320"/>
      <c r="EW79" s="320"/>
      <c r="EX79" s="320"/>
      <c r="EY79" s="320"/>
      <c r="EZ79" s="320"/>
      <c r="FA79" s="321"/>
      <c r="FB79" s="14"/>
      <c r="FC79" s="16"/>
      <c r="FD79" s="16"/>
      <c r="FE79" s="16"/>
      <c r="FF79" s="16"/>
      <c r="FG79" s="16"/>
      <c r="FH79" s="16"/>
      <c r="FI79" s="16"/>
      <c r="FJ79" s="16"/>
      <c r="FK79" s="15"/>
      <c r="FL79" s="14"/>
      <c r="FM79" s="16"/>
      <c r="FN79" s="16"/>
      <c r="FO79" s="16"/>
      <c r="FP79" s="16"/>
      <c r="FQ79" s="16"/>
      <c r="FR79" s="16"/>
      <c r="FS79" s="16"/>
      <c r="FT79" s="16"/>
      <c r="FU79" s="15"/>
      <c r="FV79" s="286"/>
      <c r="FW79" s="287"/>
      <c r="FX79" s="287"/>
      <c r="FY79" s="287"/>
      <c r="FZ79" s="287"/>
      <c r="GA79" s="288"/>
      <c r="GB79" s="286"/>
      <c r="GC79" s="287"/>
      <c r="GD79" s="287"/>
      <c r="GE79" s="287"/>
      <c r="GF79" s="287"/>
      <c r="GG79" s="288"/>
      <c r="GH79" s="292"/>
      <c r="GI79" s="293"/>
      <c r="GJ79" s="293"/>
      <c r="GK79" s="293"/>
      <c r="GL79" s="293"/>
      <c r="GM79" s="294"/>
      <c r="GN79" s="257"/>
      <c r="GO79" s="257"/>
      <c r="GQ79" s="2"/>
      <c r="GR79" s="2"/>
      <c r="GS79" s="2"/>
    </row>
    <row r="80" spans="2:206" ht="6.75" customHeight="1">
      <c r="B80" s="407" t="s">
        <v>54</v>
      </c>
      <c r="C80" s="408"/>
      <c r="D80" s="148"/>
      <c r="E80" s="148"/>
      <c r="F80" s="148"/>
      <c r="G80" s="148"/>
      <c r="H80" s="148"/>
      <c r="I80" s="149"/>
      <c r="J80" s="171"/>
      <c r="K80" s="172"/>
      <c r="L80" s="172"/>
      <c r="M80" s="172"/>
      <c r="N80" s="172"/>
      <c r="O80" s="172"/>
      <c r="P80" s="172"/>
      <c r="Q80" s="172"/>
      <c r="R80" s="172"/>
      <c r="S80" s="172"/>
      <c r="T80" s="173"/>
      <c r="U80" s="169"/>
      <c r="V80" s="170"/>
      <c r="W80" s="170"/>
      <c r="X80" s="170"/>
      <c r="Y80" s="170"/>
      <c r="Z80" s="170"/>
      <c r="AA80" s="170"/>
      <c r="AB80" s="170"/>
      <c r="AC80" s="170"/>
      <c r="AD80" s="170"/>
      <c r="AE80" s="177"/>
      <c r="AF80" s="162"/>
      <c r="AG80" s="168"/>
      <c r="AH80" s="168"/>
      <c r="AI80" s="168"/>
      <c r="AJ80" s="168"/>
      <c r="AK80" s="168"/>
      <c r="AL80" s="168"/>
      <c r="AM80" s="168"/>
      <c r="AN80" s="168"/>
      <c r="AO80" s="168"/>
      <c r="AP80" s="163"/>
      <c r="AQ80" s="411"/>
      <c r="AR80" s="412"/>
      <c r="AS80" s="412"/>
      <c r="AT80" s="412"/>
      <c r="AU80" s="412"/>
      <c r="AV80" s="412"/>
      <c r="AW80" s="412"/>
      <c r="AX80" s="412"/>
      <c r="AY80" s="412"/>
      <c r="AZ80" s="412"/>
      <c r="BA80" s="413"/>
      <c r="BB80" s="150"/>
      <c r="BC80" s="161"/>
      <c r="BD80" s="161"/>
      <c r="BE80" s="161"/>
      <c r="BF80" s="161"/>
      <c r="BG80" s="161"/>
      <c r="BH80" s="161"/>
      <c r="BI80" s="161"/>
      <c r="BJ80" s="161"/>
      <c r="BK80" s="420" t="s">
        <v>168</v>
      </c>
      <c r="BL80" s="421"/>
      <c r="BM80" s="428"/>
      <c r="BN80" s="429"/>
      <c r="BO80" s="429"/>
      <c r="BP80" s="429"/>
      <c r="BQ80" s="429"/>
      <c r="BR80" s="430"/>
      <c r="BS80" s="428"/>
      <c r="BT80" s="429"/>
      <c r="BU80" s="429"/>
      <c r="BV80" s="429"/>
      <c r="BW80" s="429"/>
      <c r="BX80" s="430"/>
      <c r="BY80" s="428"/>
      <c r="BZ80" s="429"/>
      <c r="CA80" s="429"/>
      <c r="CB80" s="429"/>
      <c r="CC80" s="429"/>
      <c r="CD80" s="430"/>
      <c r="CE80" s="449">
        <f>GN80</f>
        <v>3</v>
      </c>
      <c r="CF80" s="449"/>
      <c r="CG80" s="2"/>
      <c r="CH80" s="2"/>
      <c r="CI80" s="2"/>
      <c r="CJ80" s="2"/>
      <c r="CK80" s="2"/>
      <c r="CL80" s="2"/>
      <c r="CM80" s="2"/>
      <c r="CN80" s="2"/>
      <c r="CO80" s="2"/>
      <c r="CP80" s="2"/>
      <c r="DP80" s="267">
        <v>4</v>
      </c>
      <c r="DQ80" s="268"/>
      <c r="DR80" s="28"/>
      <c r="DS80" s="28"/>
      <c r="DT80" s="28"/>
      <c r="DU80" s="28"/>
      <c r="DV80" s="28"/>
      <c r="DW80" s="29"/>
      <c r="DX80" s="26"/>
      <c r="DY80" s="26"/>
      <c r="DZ80" s="26"/>
      <c r="EA80" s="26"/>
      <c r="EB80" s="26"/>
      <c r="EC80" s="26"/>
      <c r="ED80" s="26"/>
      <c r="EE80" s="26"/>
      <c r="EF80" s="26"/>
      <c r="EG80" s="21"/>
      <c r="EH80" s="20"/>
      <c r="EI80" s="26"/>
      <c r="EJ80" s="26"/>
      <c r="EK80" s="26"/>
      <c r="EL80" s="26"/>
      <c r="EM80" s="26"/>
      <c r="EN80" s="26"/>
      <c r="EO80" s="26"/>
      <c r="EP80" s="26"/>
      <c r="EQ80" s="21"/>
      <c r="ER80" s="20"/>
      <c r="ES80" s="26"/>
      <c r="ET80" s="26"/>
      <c r="EU80" s="26"/>
      <c r="EV80" s="26"/>
      <c r="EW80" s="26"/>
      <c r="EX80" s="26"/>
      <c r="EY80" s="26"/>
      <c r="EZ80" s="26"/>
      <c r="FA80" s="21"/>
      <c r="FB80" s="322"/>
      <c r="FC80" s="323"/>
      <c r="FD80" s="323"/>
      <c r="FE80" s="323"/>
      <c r="FF80" s="323"/>
      <c r="FG80" s="323"/>
      <c r="FH80" s="323"/>
      <c r="FI80" s="323"/>
      <c r="FJ80" s="323"/>
      <c r="FK80" s="324"/>
      <c r="FL80" s="11"/>
      <c r="FM80" s="17"/>
      <c r="FN80" s="17"/>
      <c r="FO80" s="17"/>
      <c r="FP80" s="17"/>
      <c r="FQ80" s="17"/>
      <c r="FR80" s="17"/>
      <c r="FS80" s="17"/>
      <c r="FT80" s="17"/>
      <c r="FU80" s="12"/>
      <c r="FV80" s="45">
        <f>COUNTIF(DX82,"=2")</f>
        <v>0</v>
      </c>
      <c r="FW80" s="46">
        <f>COUNTIF(EH82,"=2")</f>
        <v>0</v>
      </c>
      <c r="FX80" s="46">
        <f>COUNTIF(ER82,"=2")</f>
        <v>0</v>
      </c>
      <c r="FY80" s="8">
        <f>COUNTIF(FL82,"=2")</f>
        <v>1</v>
      </c>
      <c r="FZ80" s="8"/>
      <c r="GA80" s="6"/>
      <c r="GB80" s="3"/>
      <c r="GC80" s="8"/>
      <c r="GD80" s="8"/>
      <c r="GE80" s="8"/>
      <c r="GF80" s="8"/>
      <c r="GG80" s="6"/>
      <c r="GH80" s="47">
        <f>SUM(M81:N86)</f>
        <v>0</v>
      </c>
      <c r="GI80" s="47">
        <f>SUM(X81:Y86)</f>
        <v>0</v>
      </c>
      <c r="GJ80" s="47">
        <f>SUM(AI81:AJ86)</f>
        <v>19</v>
      </c>
      <c r="GK80" s="2">
        <f>SUM(BE81:BF86)</f>
        <v>30</v>
      </c>
      <c r="GL80" s="2"/>
      <c r="GM80" s="2"/>
      <c r="GN80" s="257">
        <f>GU77</f>
        <v>3</v>
      </c>
      <c r="GO80" s="257"/>
      <c r="GQ80" s="2"/>
      <c r="GR80" s="2"/>
      <c r="GS80" s="2"/>
    </row>
    <row r="81" spans="2:201" ht="6.75" customHeight="1">
      <c r="B81" s="409"/>
      <c r="C81" s="410"/>
      <c r="D81" s="148"/>
      <c r="E81" s="148"/>
      <c r="F81" s="148"/>
      <c r="G81" s="148"/>
      <c r="H81" s="148"/>
      <c r="I81" s="149"/>
      <c r="J81" s="171"/>
      <c r="K81" s="172"/>
      <c r="L81" s="172"/>
      <c r="M81" s="435"/>
      <c r="N81" s="435"/>
      <c r="O81" s="251"/>
      <c r="P81" s="435"/>
      <c r="Q81" s="435"/>
      <c r="R81" s="172"/>
      <c r="S81" s="172"/>
      <c r="T81" s="173"/>
      <c r="U81" s="171"/>
      <c r="V81" s="172"/>
      <c r="W81" s="172"/>
      <c r="X81" s="435"/>
      <c r="Y81" s="435"/>
      <c r="Z81" s="251"/>
      <c r="AA81" s="435"/>
      <c r="AB81" s="435"/>
      <c r="AC81" s="172"/>
      <c r="AD81" s="172"/>
      <c r="AE81" s="173"/>
      <c r="AF81" s="164"/>
      <c r="AG81" s="159"/>
      <c r="AH81" s="162"/>
      <c r="AI81" s="435">
        <f>AW73</f>
        <v>9</v>
      </c>
      <c r="AJ81" s="435"/>
      <c r="AK81" s="251" t="s">
        <v>25</v>
      </c>
      <c r="AL81" s="435">
        <f>AT73</f>
        <v>15</v>
      </c>
      <c r="AM81" s="435"/>
      <c r="AN81" s="163"/>
      <c r="AO81" s="159"/>
      <c r="AP81" s="160"/>
      <c r="AQ81" s="414"/>
      <c r="AR81" s="415"/>
      <c r="AS81" s="415"/>
      <c r="AT81" s="415"/>
      <c r="AU81" s="415"/>
      <c r="AV81" s="415"/>
      <c r="AW81" s="415"/>
      <c r="AX81" s="415"/>
      <c r="AY81" s="415"/>
      <c r="AZ81" s="415"/>
      <c r="BA81" s="416"/>
      <c r="BB81" s="147"/>
      <c r="BC81" s="145"/>
      <c r="BD81" s="150"/>
      <c r="BE81" s="434">
        <v>15</v>
      </c>
      <c r="BF81" s="434"/>
      <c r="BG81" s="251" t="s">
        <v>25</v>
      </c>
      <c r="BH81" s="434">
        <v>12</v>
      </c>
      <c r="BI81" s="434"/>
      <c r="BJ81" s="151"/>
      <c r="BK81" s="422"/>
      <c r="BL81" s="423"/>
      <c r="BM81" s="431"/>
      <c r="BN81" s="432"/>
      <c r="BO81" s="432"/>
      <c r="BP81" s="432"/>
      <c r="BQ81" s="432"/>
      <c r="BR81" s="433"/>
      <c r="BS81" s="431"/>
      <c r="BT81" s="432"/>
      <c r="BU81" s="432"/>
      <c r="BV81" s="432"/>
      <c r="BW81" s="432"/>
      <c r="BX81" s="433"/>
      <c r="BY81" s="431"/>
      <c r="BZ81" s="448"/>
      <c r="CA81" s="448"/>
      <c r="CB81" s="448"/>
      <c r="CC81" s="448"/>
      <c r="CD81" s="433"/>
      <c r="CE81" s="449"/>
      <c r="CF81" s="449"/>
      <c r="CG81" s="2"/>
      <c r="CH81" s="2"/>
      <c r="CI81" s="2"/>
      <c r="CJ81" s="2"/>
      <c r="CK81" s="2"/>
      <c r="CL81" s="2"/>
      <c r="CM81" s="2"/>
      <c r="CN81" s="2"/>
      <c r="CO81" s="2"/>
      <c r="CP81" s="2"/>
      <c r="DP81" s="269"/>
      <c r="DQ81" s="270"/>
      <c r="DR81" s="31"/>
      <c r="DS81" s="31"/>
      <c r="DT81" s="31"/>
      <c r="DU81" s="31"/>
      <c r="DV81" s="31"/>
      <c r="DW81" s="32"/>
      <c r="DX81" s="18"/>
      <c r="DY81" s="18"/>
      <c r="DZ81" s="20"/>
      <c r="EA81" s="258" t="b">
        <f>IF(M81&gt;P81,"1",IF(M81&lt;P81,"0"))</f>
        <v>0</v>
      </c>
      <c r="EB81" s="258"/>
      <c r="EC81" s="258" t="b">
        <f>IF(M81&lt;P81,"1",IF(M81&gt;P81,"0"))</f>
        <v>0</v>
      </c>
      <c r="ED81" s="258"/>
      <c r="EE81" s="21"/>
      <c r="EF81" s="18"/>
      <c r="EG81" s="19"/>
      <c r="EH81" s="22"/>
      <c r="EI81" s="18"/>
      <c r="EJ81" s="20"/>
      <c r="EK81" s="258" t="b">
        <f>IF(X81&gt;AA81,"1",IF(X81&lt;AA81,"0"))</f>
        <v>0</v>
      </c>
      <c r="EL81" s="258"/>
      <c r="EM81" s="258" t="b">
        <f>IF(X81&lt;AA81,"1",IF(X81&gt;AA81,"0"))</f>
        <v>0</v>
      </c>
      <c r="EN81" s="258"/>
      <c r="EO81" s="21"/>
      <c r="EP81" s="18"/>
      <c r="EQ81" s="19"/>
      <c r="ER81" s="22"/>
      <c r="ES81" s="18"/>
      <c r="ET81" s="20"/>
      <c r="EU81" s="258" t="str">
        <f>IF(AI81&gt;AL81,"1",IF(AI81&lt;AL81,"0"))</f>
        <v>0</v>
      </c>
      <c r="EV81" s="258"/>
      <c r="EW81" s="258" t="str">
        <f>IF(AI81&lt;AL81,"1",IF(AI81&gt;AL81,"0"))</f>
        <v>1</v>
      </c>
      <c r="EX81" s="258"/>
      <c r="EY81" s="21"/>
      <c r="EZ81" s="18"/>
      <c r="FA81" s="19"/>
      <c r="FB81" s="325"/>
      <c r="FC81" s="326"/>
      <c r="FD81" s="326"/>
      <c r="FE81" s="326"/>
      <c r="FF81" s="326"/>
      <c r="FG81" s="326"/>
      <c r="FH81" s="326"/>
      <c r="FI81" s="326"/>
      <c r="FJ81" s="326"/>
      <c r="FK81" s="327"/>
      <c r="FL81" s="13"/>
      <c r="FM81" s="9"/>
      <c r="FN81" s="11"/>
      <c r="FO81" s="258" t="str">
        <f>IF(BE81&gt;BH81,"1",IF(BE81&lt;BH81,"0"))</f>
        <v>1</v>
      </c>
      <c r="FP81" s="258"/>
      <c r="FQ81" s="258" t="str">
        <f>IF(BE81&lt;BH81,"1",IF(BE81&gt;BH81,"0"))</f>
        <v>0</v>
      </c>
      <c r="FR81" s="258"/>
      <c r="FS81" s="12"/>
      <c r="FT81" s="9"/>
      <c r="FU81" s="10"/>
      <c r="FV81" s="4"/>
      <c r="FW81" s="5"/>
      <c r="FX81" s="5">
        <f>COUNTIF(EF82,"=2")</f>
        <v>0</v>
      </c>
      <c r="FY81" s="50">
        <f>COUNTIF(EP82,"=2")</f>
        <v>0</v>
      </c>
      <c r="FZ81" s="50">
        <f>COUNTIF(EZ82,"=2")</f>
        <v>1</v>
      </c>
      <c r="GA81" s="51">
        <f>COUNTIF(FT82,"=2")</f>
        <v>0</v>
      </c>
      <c r="GB81" s="4"/>
      <c r="GC81" s="5"/>
      <c r="GD81" s="5"/>
      <c r="GE81" s="5"/>
      <c r="GF81" s="5"/>
      <c r="GG81" s="7"/>
      <c r="GH81" s="2"/>
      <c r="GI81" s="2"/>
      <c r="GJ81" s="2">
        <f>SUM(P81:Q86)</f>
        <v>0</v>
      </c>
      <c r="GK81" s="47">
        <f>SUM(AA81:AB86)</f>
        <v>0</v>
      </c>
      <c r="GL81" s="47">
        <f>SUM(AL81:AM86)</f>
        <v>30</v>
      </c>
      <c r="GM81" s="47">
        <f>SUM(BH81:BI86)</f>
        <v>12</v>
      </c>
      <c r="GN81" s="257"/>
      <c r="GO81" s="257"/>
      <c r="GQ81" s="2"/>
      <c r="GR81" s="2"/>
      <c r="GS81" s="2"/>
    </row>
    <row r="82" spans="2:201" ht="6.75" customHeight="1">
      <c r="B82" s="409" t="str">
        <f>ヤングBCD!CB89</f>
        <v>スターズ</v>
      </c>
      <c r="C82" s="410"/>
      <c r="D82" s="410"/>
      <c r="E82" s="410"/>
      <c r="F82" s="410"/>
      <c r="G82" s="410"/>
      <c r="H82" s="410"/>
      <c r="I82" s="470"/>
      <c r="J82" s="437"/>
      <c r="K82" s="435"/>
      <c r="L82" s="172"/>
      <c r="M82" s="435"/>
      <c r="N82" s="435"/>
      <c r="O82" s="447"/>
      <c r="P82" s="435"/>
      <c r="Q82" s="435"/>
      <c r="R82" s="172"/>
      <c r="S82" s="435"/>
      <c r="T82" s="436"/>
      <c r="U82" s="437"/>
      <c r="V82" s="435"/>
      <c r="W82" s="172"/>
      <c r="X82" s="435"/>
      <c r="Y82" s="435"/>
      <c r="Z82" s="447"/>
      <c r="AA82" s="435"/>
      <c r="AB82" s="435"/>
      <c r="AC82" s="172"/>
      <c r="AD82" s="435"/>
      <c r="AE82" s="436"/>
      <c r="AF82" s="437">
        <f>ER82</f>
        <v>0</v>
      </c>
      <c r="AG82" s="436"/>
      <c r="AH82" s="164"/>
      <c r="AI82" s="435"/>
      <c r="AJ82" s="435"/>
      <c r="AK82" s="265"/>
      <c r="AL82" s="435"/>
      <c r="AM82" s="435"/>
      <c r="AN82" s="160"/>
      <c r="AO82" s="437">
        <f>EZ82</f>
        <v>2</v>
      </c>
      <c r="AP82" s="436"/>
      <c r="AQ82" s="414"/>
      <c r="AR82" s="415"/>
      <c r="AS82" s="415"/>
      <c r="AT82" s="415"/>
      <c r="AU82" s="415"/>
      <c r="AV82" s="415"/>
      <c r="AW82" s="415"/>
      <c r="AX82" s="415"/>
      <c r="AY82" s="415"/>
      <c r="AZ82" s="415"/>
      <c r="BA82" s="416"/>
      <c r="BB82" s="437">
        <f>FL82</f>
        <v>2</v>
      </c>
      <c r="BC82" s="436"/>
      <c r="BD82" s="147"/>
      <c r="BE82" s="434"/>
      <c r="BF82" s="434"/>
      <c r="BG82" s="265"/>
      <c r="BH82" s="434"/>
      <c r="BI82" s="434"/>
      <c r="BJ82" s="146"/>
      <c r="BK82" s="437">
        <f>FT82</f>
        <v>0</v>
      </c>
      <c r="BL82" s="436"/>
      <c r="BM82" s="297">
        <f>FV82</f>
        <v>1</v>
      </c>
      <c r="BN82" s="438"/>
      <c r="BO82" s="450"/>
      <c r="BP82" s="450"/>
      <c r="BQ82" s="438">
        <f>FZ82</f>
        <v>1</v>
      </c>
      <c r="BR82" s="256"/>
      <c r="BS82" s="297">
        <f>GB82</f>
        <v>2</v>
      </c>
      <c r="BT82" s="438"/>
      <c r="BU82" s="450"/>
      <c r="BV82" s="450"/>
      <c r="BW82" s="438">
        <f>GF82</f>
        <v>2</v>
      </c>
      <c r="BX82" s="256"/>
      <c r="BY82" s="297">
        <f>GH82</f>
        <v>49</v>
      </c>
      <c r="BZ82" s="255"/>
      <c r="CA82" s="450"/>
      <c r="CB82" s="450"/>
      <c r="CC82" s="255">
        <f>GL82</f>
        <v>42</v>
      </c>
      <c r="CD82" s="256"/>
      <c r="CE82" s="449"/>
      <c r="CF82" s="449"/>
      <c r="CG82" s="2"/>
      <c r="CH82" s="2"/>
      <c r="CI82" s="2"/>
      <c r="CJ82" s="2"/>
      <c r="CK82" s="2"/>
      <c r="CL82" s="2"/>
      <c r="CM82" s="2"/>
      <c r="CN82" s="2"/>
      <c r="CO82" s="2"/>
      <c r="CP82" s="2"/>
      <c r="DP82" s="301" t="str">
        <f>B82</f>
        <v>スターズ</v>
      </c>
      <c r="DQ82" s="302"/>
      <c r="DR82" s="302"/>
      <c r="DS82" s="302"/>
      <c r="DT82" s="302"/>
      <c r="DU82" s="302"/>
      <c r="DV82" s="302"/>
      <c r="DW82" s="303"/>
      <c r="DX82" s="258">
        <f>EA81+EA83+EA85</f>
        <v>0</v>
      </c>
      <c r="DY82" s="253"/>
      <c r="DZ82" s="22"/>
      <c r="EA82" s="258"/>
      <c r="EB82" s="258"/>
      <c r="EC82" s="258"/>
      <c r="ED82" s="258"/>
      <c r="EE82" s="19"/>
      <c r="EF82" s="252">
        <f>EC81+EC83+EC85</f>
        <v>0</v>
      </c>
      <c r="EG82" s="253"/>
      <c r="EH82" s="252">
        <f>EK81+EK83+EK85</f>
        <v>0</v>
      </c>
      <c r="EI82" s="253"/>
      <c r="EJ82" s="22"/>
      <c r="EK82" s="258"/>
      <c r="EL82" s="258"/>
      <c r="EM82" s="258"/>
      <c r="EN82" s="258"/>
      <c r="EO82" s="19"/>
      <c r="EP82" s="252">
        <f>EM81+EM83+EM85</f>
        <v>0</v>
      </c>
      <c r="EQ82" s="253"/>
      <c r="ER82" s="252">
        <f>EU81+EU83+EU85</f>
        <v>0</v>
      </c>
      <c r="ES82" s="253"/>
      <c r="ET82" s="22"/>
      <c r="EU82" s="258"/>
      <c r="EV82" s="258"/>
      <c r="EW82" s="258"/>
      <c r="EX82" s="258"/>
      <c r="EY82" s="19"/>
      <c r="EZ82" s="252">
        <f>EW81+EW83+EW85</f>
        <v>2</v>
      </c>
      <c r="FA82" s="253"/>
      <c r="FB82" s="325"/>
      <c r="FC82" s="326"/>
      <c r="FD82" s="326"/>
      <c r="FE82" s="326"/>
      <c r="FF82" s="326"/>
      <c r="FG82" s="326"/>
      <c r="FH82" s="326"/>
      <c r="FI82" s="326"/>
      <c r="FJ82" s="326"/>
      <c r="FK82" s="327"/>
      <c r="FL82" s="252">
        <f>FO81+FO83+FO85</f>
        <v>2</v>
      </c>
      <c r="FM82" s="253"/>
      <c r="FN82" s="13"/>
      <c r="FO82" s="258"/>
      <c r="FP82" s="258"/>
      <c r="FQ82" s="258"/>
      <c r="FR82" s="258"/>
      <c r="FS82" s="10"/>
      <c r="FT82" s="252">
        <f>FQ81+FQ83+FQ85</f>
        <v>0</v>
      </c>
      <c r="FU82" s="253"/>
      <c r="FV82" s="298">
        <f>SUM(FV80:FY80)</f>
        <v>1</v>
      </c>
      <c r="FW82" s="295"/>
      <c r="FX82" s="283"/>
      <c r="FY82" s="283"/>
      <c r="FZ82" s="295">
        <f>SUM(FX81:GA81)</f>
        <v>1</v>
      </c>
      <c r="GA82" s="296"/>
      <c r="GB82" s="298">
        <f>SUM(DX82,EH82,ER82,FL82)</f>
        <v>2</v>
      </c>
      <c r="GC82" s="295"/>
      <c r="GD82" s="283"/>
      <c r="GE82" s="283"/>
      <c r="GF82" s="295">
        <f>SUM(EF82,EP82,EZ82,FT82)</f>
        <v>2</v>
      </c>
      <c r="GG82" s="296"/>
      <c r="GH82" s="297">
        <f>SUM(GH80:GK80)</f>
        <v>49</v>
      </c>
      <c r="GI82" s="255"/>
      <c r="GJ82" s="283"/>
      <c r="GK82" s="283"/>
      <c r="GL82" s="255">
        <f>SUM(GJ81:GM81)</f>
        <v>42</v>
      </c>
      <c r="GM82" s="256"/>
      <c r="GN82" s="257"/>
      <c r="GO82" s="257"/>
      <c r="GQ82" s="2"/>
      <c r="GR82" s="2"/>
      <c r="GS82" s="2"/>
    </row>
    <row r="83" spans="2:201" ht="6.75" customHeight="1">
      <c r="B83" s="409"/>
      <c r="C83" s="410"/>
      <c r="D83" s="410"/>
      <c r="E83" s="410"/>
      <c r="F83" s="410"/>
      <c r="G83" s="410"/>
      <c r="H83" s="410"/>
      <c r="I83" s="470"/>
      <c r="J83" s="437"/>
      <c r="K83" s="435"/>
      <c r="L83" s="172"/>
      <c r="M83" s="435"/>
      <c r="N83" s="435"/>
      <c r="O83" s="251"/>
      <c r="P83" s="435"/>
      <c r="Q83" s="435"/>
      <c r="R83" s="172"/>
      <c r="S83" s="435"/>
      <c r="T83" s="436"/>
      <c r="U83" s="437"/>
      <c r="V83" s="435"/>
      <c r="W83" s="172"/>
      <c r="X83" s="435"/>
      <c r="Y83" s="435"/>
      <c r="Z83" s="251"/>
      <c r="AA83" s="435"/>
      <c r="AB83" s="435"/>
      <c r="AC83" s="172"/>
      <c r="AD83" s="435"/>
      <c r="AE83" s="436"/>
      <c r="AF83" s="437"/>
      <c r="AG83" s="436"/>
      <c r="AH83" s="164"/>
      <c r="AI83" s="435">
        <f>AW75</f>
        <v>10</v>
      </c>
      <c r="AJ83" s="435"/>
      <c r="AK83" s="251" t="s">
        <v>25</v>
      </c>
      <c r="AL83" s="435">
        <f>AT75</f>
        <v>15</v>
      </c>
      <c r="AM83" s="435"/>
      <c r="AN83" s="160"/>
      <c r="AO83" s="437"/>
      <c r="AP83" s="436"/>
      <c r="AQ83" s="414"/>
      <c r="AR83" s="415"/>
      <c r="AS83" s="415"/>
      <c r="AT83" s="415"/>
      <c r="AU83" s="415"/>
      <c r="AV83" s="415"/>
      <c r="AW83" s="415"/>
      <c r="AX83" s="415"/>
      <c r="AY83" s="415"/>
      <c r="AZ83" s="415"/>
      <c r="BA83" s="416"/>
      <c r="BB83" s="437"/>
      <c r="BC83" s="436"/>
      <c r="BD83" s="147"/>
      <c r="BE83" s="434">
        <v>15</v>
      </c>
      <c r="BF83" s="434"/>
      <c r="BG83" s="251" t="s">
        <v>25</v>
      </c>
      <c r="BH83" s="434"/>
      <c r="BI83" s="434"/>
      <c r="BJ83" s="146"/>
      <c r="BK83" s="437"/>
      <c r="BL83" s="436"/>
      <c r="BM83" s="297"/>
      <c r="BN83" s="438"/>
      <c r="BO83" s="450"/>
      <c r="BP83" s="450"/>
      <c r="BQ83" s="438"/>
      <c r="BR83" s="256"/>
      <c r="BS83" s="297"/>
      <c r="BT83" s="438"/>
      <c r="BU83" s="450"/>
      <c r="BV83" s="450"/>
      <c r="BW83" s="438"/>
      <c r="BX83" s="256"/>
      <c r="BY83" s="297"/>
      <c r="BZ83" s="255"/>
      <c r="CA83" s="450"/>
      <c r="CB83" s="450"/>
      <c r="CC83" s="255"/>
      <c r="CD83" s="256"/>
      <c r="CE83" s="449"/>
      <c r="CF83" s="449"/>
      <c r="CG83" s="2"/>
      <c r="CH83" s="2"/>
      <c r="CI83" s="2"/>
      <c r="CJ83" s="2"/>
      <c r="CK83" s="2"/>
      <c r="CL83" s="2"/>
      <c r="CM83" s="2"/>
      <c r="CN83" s="2"/>
      <c r="CO83" s="2"/>
      <c r="CP83" s="2"/>
      <c r="DP83" s="301"/>
      <c r="DQ83" s="302"/>
      <c r="DR83" s="302"/>
      <c r="DS83" s="302"/>
      <c r="DT83" s="302"/>
      <c r="DU83" s="302"/>
      <c r="DV83" s="302"/>
      <c r="DW83" s="303"/>
      <c r="DX83" s="258"/>
      <c r="DY83" s="253"/>
      <c r="DZ83" s="22"/>
      <c r="EA83" s="258" t="b">
        <f>IF(M83&gt;P83,"1",IF(M83&lt;P83,"0"))</f>
        <v>0</v>
      </c>
      <c r="EB83" s="258"/>
      <c r="EC83" s="258" t="b">
        <f>IF(M83&lt;P83,"1",IF(M83&gt;P83,"0"))</f>
        <v>0</v>
      </c>
      <c r="ED83" s="258"/>
      <c r="EE83" s="19"/>
      <c r="EF83" s="252"/>
      <c r="EG83" s="253"/>
      <c r="EH83" s="252"/>
      <c r="EI83" s="253"/>
      <c r="EJ83" s="22"/>
      <c r="EK83" s="258" t="b">
        <f>IF(X83&gt;AA83,"1",IF(X83&lt;AA83,"0"))</f>
        <v>0</v>
      </c>
      <c r="EL83" s="258"/>
      <c r="EM83" s="258" t="b">
        <f>IF(X83&lt;AA83,"1",IF(X83&gt;AA83,"0"))</f>
        <v>0</v>
      </c>
      <c r="EN83" s="258"/>
      <c r="EO83" s="19"/>
      <c r="EP83" s="252"/>
      <c r="EQ83" s="253"/>
      <c r="ER83" s="252"/>
      <c r="ES83" s="253"/>
      <c r="ET83" s="22"/>
      <c r="EU83" s="258" t="str">
        <f>IF(AI83&gt;AL83,"1",IF(AI83&lt;AL83,"0"))</f>
        <v>0</v>
      </c>
      <c r="EV83" s="258"/>
      <c r="EW83" s="258" t="str">
        <f>IF(AI83&lt;AL83,"1",IF(AI83&gt;AL83,"0"))</f>
        <v>1</v>
      </c>
      <c r="EX83" s="258"/>
      <c r="EY83" s="19"/>
      <c r="EZ83" s="252"/>
      <c r="FA83" s="253"/>
      <c r="FB83" s="325"/>
      <c r="FC83" s="326"/>
      <c r="FD83" s="326"/>
      <c r="FE83" s="326"/>
      <c r="FF83" s="326"/>
      <c r="FG83" s="326"/>
      <c r="FH83" s="326"/>
      <c r="FI83" s="326"/>
      <c r="FJ83" s="326"/>
      <c r="FK83" s="327"/>
      <c r="FL83" s="252"/>
      <c r="FM83" s="253"/>
      <c r="FN83" s="13"/>
      <c r="FO83" s="258" t="str">
        <f>IF(BE83&gt;BH83,"1",IF(BE83&lt;BH83,"0"))</f>
        <v>1</v>
      </c>
      <c r="FP83" s="258"/>
      <c r="FQ83" s="258" t="str">
        <f>IF(BE83&lt;BH83,"1",IF(BE83&gt;BH83,"0"))</f>
        <v>0</v>
      </c>
      <c r="FR83" s="258"/>
      <c r="FS83" s="10"/>
      <c r="FT83" s="252"/>
      <c r="FU83" s="253"/>
      <c r="FV83" s="298"/>
      <c r="FW83" s="295"/>
      <c r="FX83" s="283"/>
      <c r="FY83" s="283"/>
      <c r="FZ83" s="295"/>
      <c r="GA83" s="296"/>
      <c r="GB83" s="298"/>
      <c r="GC83" s="295"/>
      <c r="GD83" s="283"/>
      <c r="GE83" s="283"/>
      <c r="GF83" s="295"/>
      <c r="GG83" s="296"/>
      <c r="GH83" s="297"/>
      <c r="GI83" s="255"/>
      <c r="GJ83" s="283"/>
      <c r="GK83" s="283"/>
      <c r="GL83" s="255"/>
      <c r="GM83" s="256"/>
      <c r="GN83" s="257"/>
      <c r="GO83" s="257"/>
      <c r="GQ83" s="2"/>
      <c r="GR83" s="2"/>
      <c r="GS83" s="2"/>
    </row>
    <row r="84" spans="2:201" ht="6.75" customHeight="1">
      <c r="B84" s="409"/>
      <c r="C84" s="410"/>
      <c r="D84" s="410"/>
      <c r="E84" s="410"/>
      <c r="F84" s="410"/>
      <c r="G84" s="410"/>
      <c r="H84" s="410"/>
      <c r="I84" s="470"/>
      <c r="J84" s="437"/>
      <c r="K84" s="435"/>
      <c r="L84" s="172"/>
      <c r="M84" s="435"/>
      <c r="N84" s="435"/>
      <c r="O84" s="447"/>
      <c r="P84" s="435"/>
      <c r="Q84" s="435"/>
      <c r="R84" s="172"/>
      <c r="S84" s="435"/>
      <c r="T84" s="436"/>
      <c r="U84" s="437"/>
      <c r="V84" s="435"/>
      <c r="W84" s="172"/>
      <c r="X84" s="435"/>
      <c r="Y84" s="435"/>
      <c r="Z84" s="447"/>
      <c r="AA84" s="435"/>
      <c r="AB84" s="435"/>
      <c r="AC84" s="172"/>
      <c r="AD84" s="435"/>
      <c r="AE84" s="436"/>
      <c r="AF84" s="437"/>
      <c r="AG84" s="436"/>
      <c r="AH84" s="164"/>
      <c r="AI84" s="435"/>
      <c r="AJ84" s="435"/>
      <c r="AK84" s="265"/>
      <c r="AL84" s="435"/>
      <c r="AM84" s="435"/>
      <c r="AN84" s="160"/>
      <c r="AO84" s="437"/>
      <c r="AP84" s="436"/>
      <c r="AQ84" s="414"/>
      <c r="AR84" s="415"/>
      <c r="AS84" s="415"/>
      <c r="AT84" s="415"/>
      <c r="AU84" s="415"/>
      <c r="AV84" s="415"/>
      <c r="AW84" s="415"/>
      <c r="AX84" s="415"/>
      <c r="AY84" s="415"/>
      <c r="AZ84" s="415"/>
      <c r="BA84" s="416"/>
      <c r="BB84" s="437"/>
      <c r="BC84" s="436"/>
      <c r="BD84" s="147"/>
      <c r="BE84" s="434"/>
      <c r="BF84" s="434"/>
      <c r="BG84" s="265"/>
      <c r="BH84" s="434"/>
      <c r="BI84" s="434"/>
      <c r="BJ84" s="146"/>
      <c r="BK84" s="437"/>
      <c r="BL84" s="436"/>
      <c r="BM84" s="431"/>
      <c r="BN84" s="432"/>
      <c r="BO84" s="432"/>
      <c r="BP84" s="432"/>
      <c r="BQ84" s="432"/>
      <c r="BR84" s="433"/>
      <c r="BS84" s="431"/>
      <c r="BT84" s="432"/>
      <c r="BU84" s="432"/>
      <c r="BV84" s="432"/>
      <c r="BW84" s="432"/>
      <c r="BX84" s="433"/>
      <c r="BY84" s="431"/>
      <c r="BZ84" s="448"/>
      <c r="CA84" s="448"/>
      <c r="CB84" s="448"/>
      <c r="CC84" s="448"/>
      <c r="CD84" s="433"/>
      <c r="CE84" s="449"/>
      <c r="CF84" s="449"/>
      <c r="CG84" s="2"/>
      <c r="CH84" s="2"/>
      <c r="CI84" s="2"/>
      <c r="CJ84" s="2"/>
      <c r="CK84" s="2"/>
      <c r="CL84" s="2"/>
      <c r="CM84" s="2"/>
      <c r="CN84" s="2"/>
      <c r="CO84" s="2"/>
      <c r="CP84" s="2"/>
      <c r="DP84" s="301"/>
      <c r="DQ84" s="302"/>
      <c r="DR84" s="302"/>
      <c r="DS84" s="302"/>
      <c r="DT84" s="302"/>
      <c r="DU84" s="302"/>
      <c r="DV84" s="302"/>
      <c r="DW84" s="303"/>
      <c r="DX84" s="258"/>
      <c r="DY84" s="253"/>
      <c r="DZ84" s="22"/>
      <c r="EA84" s="258"/>
      <c r="EB84" s="258"/>
      <c r="EC84" s="258"/>
      <c r="ED84" s="258"/>
      <c r="EE84" s="19"/>
      <c r="EF84" s="252"/>
      <c r="EG84" s="253"/>
      <c r="EH84" s="252"/>
      <c r="EI84" s="253"/>
      <c r="EJ84" s="22"/>
      <c r="EK84" s="258"/>
      <c r="EL84" s="258"/>
      <c r="EM84" s="258"/>
      <c r="EN84" s="258"/>
      <c r="EO84" s="19"/>
      <c r="EP84" s="252"/>
      <c r="EQ84" s="253"/>
      <c r="ER84" s="252"/>
      <c r="ES84" s="253"/>
      <c r="ET84" s="22"/>
      <c r="EU84" s="258"/>
      <c r="EV84" s="258"/>
      <c r="EW84" s="258"/>
      <c r="EX84" s="258"/>
      <c r="EY84" s="19"/>
      <c r="EZ84" s="252"/>
      <c r="FA84" s="253"/>
      <c r="FB84" s="325"/>
      <c r="FC84" s="326"/>
      <c r="FD84" s="326"/>
      <c r="FE84" s="326"/>
      <c r="FF84" s="326"/>
      <c r="FG84" s="326"/>
      <c r="FH84" s="326"/>
      <c r="FI84" s="326"/>
      <c r="FJ84" s="326"/>
      <c r="FK84" s="327"/>
      <c r="FL84" s="252"/>
      <c r="FM84" s="253"/>
      <c r="FN84" s="13"/>
      <c r="FO84" s="258"/>
      <c r="FP84" s="258"/>
      <c r="FQ84" s="258"/>
      <c r="FR84" s="258"/>
      <c r="FS84" s="10"/>
      <c r="FT84" s="252"/>
      <c r="FU84" s="253"/>
      <c r="FV84" s="4"/>
      <c r="FW84" s="5"/>
      <c r="FX84" s="5"/>
      <c r="FY84" s="5"/>
      <c r="FZ84" s="5"/>
      <c r="GA84" s="7"/>
      <c r="GB84" s="4"/>
      <c r="GC84" s="5"/>
      <c r="GD84" s="5"/>
      <c r="GE84" s="5"/>
      <c r="GF84" s="5"/>
      <c r="GG84" s="7"/>
      <c r="GH84" s="2"/>
      <c r="GI84" s="2"/>
      <c r="GJ84" s="2"/>
      <c r="GK84" s="2"/>
      <c r="GL84" s="2"/>
      <c r="GM84" s="2"/>
      <c r="GN84" s="257"/>
      <c r="GO84" s="257"/>
      <c r="GQ84" s="2"/>
      <c r="GR84" s="2"/>
      <c r="GS84" s="2"/>
    </row>
    <row r="85" spans="2:201" ht="6.75" customHeight="1">
      <c r="B85" s="409"/>
      <c r="C85" s="410"/>
      <c r="D85" s="410"/>
      <c r="E85" s="410"/>
      <c r="F85" s="410"/>
      <c r="G85" s="410"/>
      <c r="H85" s="410"/>
      <c r="I85" s="470"/>
      <c r="J85" s="437"/>
      <c r="K85" s="435"/>
      <c r="L85" s="172"/>
      <c r="M85" s="435"/>
      <c r="N85" s="435"/>
      <c r="O85" s="251"/>
      <c r="P85" s="435"/>
      <c r="Q85" s="435"/>
      <c r="R85" s="172"/>
      <c r="S85" s="435"/>
      <c r="T85" s="436"/>
      <c r="U85" s="437"/>
      <c r="V85" s="435"/>
      <c r="W85" s="172"/>
      <c r="X85" s="435"/>
      <c r="Y85" s="435"/>
      <c r="Z85" s="251"/>
      <c r="AA85" s="435"/>
      <c r="AB85" s="435"/>
      <c r="AC85" s="172"/>
      <c r="AD85" s="435"/>
      <c r="AE85" s="436"/>
      <c r="AF85" s="437"/>
      <c r="AG85" s="436"/>
      <c r="AH85" s="164"/>
      <c r="AI85" s="435">
        <f>AW77</f>
        <v>0</v>
      </c>
      <c r="AJ85" s="435"/>
      <c r="AK85" s="251" t="s">
        <v>25</v>
      </c>
      <c r="AL85" s="435">
        <f>AT77</f>
        <v>0</v>
      </c>
      <c r="AM85" s="435"/>
      <c r="AN85" s="160"/>
      <c r="AO85" s="437"/>
      <c r="AP85" s="436"/>
      <c r="AQ85" s="414"/>
      <c r="AR85" s="415"/>
      <c r="AS85" s="415"/>
      <c r="AT85" s="415"/>
      <c r="AU85" s="415"/>
      <c r="AV85" s="415"/>
      <c r="AW85" s="415"/>
      <c r="AX85" s="415"/>
      <c r="AY85" s="415"/>
      <c r="AZ85" s="415"/>
      <c r="BA85" s="416"/>
      <c r="BB85" s="437"/>
      <c r="BC85" s="436"/>
      <c r="BD85" s="147"/>
      <c r="BE85" s="434"/>
      <c r="BF85" s="434"/>
      <c r="BG85" s="251" t="s">
        <v>25</v>
      </c>
      <c r="BH85" s="434"/>
      <c r="BI85" s="434"/>
      <c r="BJ85" s="146"/>
      <c r="BK85" s="437"/>
      <c r="BL85" s="436"/>
      <c r="BM85" s="451"/>
      <c r="BN85" s="452"/>
      <c r="BO85" s="452"/>
      <c r="BP85" s="452"/>
      <c r="BQ85" s="452"/>
      <c r="BR85" s="453"/>
      <c r="BS85" s="451"/>
      <c r="BT85" s="452"/>
      <c r="BU85" s="452"/>
      <c r="BV85" s="452"/>
      <c r="BW85" s="452"/>
      <c r="BX85" s="453"/>
      <c r="BY85" s="451"/>
      <c r="BZ85" s="452"/>
      <c r="CA85" s="452"/>
      <c r="CB85" s="452"/>
      <c r="CC85" s="452"/>
      <c r="CD85" s="453"/>
      <c r="CE85" s="449"/>
      <c r="CF85" s="449"/>
      <c r="CG85" s="2"/>
      <c r="CH85" s="2"/>
      <c r="CI85" s="2"/>
      <c r="CJ85" s="2"/>
      <c r="CK85" s="2"/>
      <c r="CL85" s="2"/>
      <c r="CM85" s="2"/>
      <c r="CN85" s="2"/>
      <c r="CO85" s="2"/>
      <c r="CP85" s="2"/>
      <c r="DP85" s="301"/>
      <c r="DQ85" s="302"/>
      <c r="DR85" s="302"/>
      <c r="DS85" s="302"/>
      <c r="DT85" s="302"/>
      <c r="DU85" s="302"/>
      <c r="DV85" s="302"/>
      <c r="DW85" s="303"/>
      <c r="DX85" s="258"/>
      <c r="DY85" s="253"/>
      <c r="DZ85" s="22"/>
      <c r="EA85" s="258" t="b">
        <f>IF(M85&gt;P85,"1",IF(M85&lt;P85,"0"))</f>
        <v>0</v>
      </c>
      <c r="EB85" s="258"/>
      <c r="EC85" s="258" t="b">
        <f>IF(M85&lt;P85,"1",IF(M85&gt;P85,"0"))</f>
        <v>0</v>
      </c>
      <c r="ED85" s="258"/>
      <c r="EE85" s="19"/>
      <c r="EF85" s="252"/>
      <c r="EG85" s="253"/>
      <c r="EH85" s="252"/>
      <c r="EI85" s="253"/>
      <c r="EJ85" s="22"/>
      <c r="EK85" s="258" t="b">
        <f>IF(X85&gt;AA85,"1",IF(X85&lt;AA85,"0"))</f>
        <v>0</v>
      </c>
      <c r="EL85" s="258"/>
      <c r="EM85" s="258" t="b">
        <f>IF(X85&lt;AA85,"1",IF(X85&gt;AA85,"0"))</f>
        <v>0</v>
      </c>
      <c r="EN85" s="258"/>
      <c r="EO85" s="19"/>
      <c r="EP85" s="252"/>
      <c r="EQ85" s="253"/>
      <c r="ER85" s="252"/>
      <c r="ES85" s="253"/>
      <c r="ET85" s="22"/>
      <c r="EU85" s="258" t="b">
        <f>IF(AI85&gt;AL85,"1",IF(AI85&lt;AL85,"0"))</f>
        <v>0</v>
      </c>
      <c r="EV85" s="258"/>
      <c r="EW85" s="258" t="b">
        <f>IF(AI85&lt;AL85,"1",IF(AI85&gt;AL85,"0"))</f>
        <v>0</v>
      </c>
      <c r="EX85" s="258"/>
      <c r="EY85" s="19"/>
      <c r="EZ85" s="252"/>
      <c r="FA85" s="253"/>
      <c r="FB85" s="325"/>
      <c r="FC85" s="326"/>
      <c r="FD85" s="326"/>
      <c r="FE85" s="326"/>
      <c r="FF85" s="326"/>
      <c r="FG85" s="326"/>
      <c r="FH85" s="326"/>
      <c r="FI85" s="326"/>
      <c r="FJ85" s="326"/>
      <c r="FK85" s="327"/>
      <c r="FL85" s="252"/>
      <c r="FM85" s="253"/>
      <c r="FN85" s="13"/>
      <c r="FO85" s="258" t="b">
        <f>IF(BE85&gt;BH85,"1",IF(BE85&lt;BH85,"0"))</f>
        <v>0</v>
      </c>
      <c r="FP85" s="258"/>
      <c r="FQ85" s="258" t="b">
        <f>IF(BE85&lt;BH85,"1",IF(BE85&gt;BH85,"0"))</f>
        <v>0</v>
      </c>
      <c r="FR85" s="258"/>
      <c r="FS85" s="10"/>
      <c r="FT85" s="252"/>
      <c r="FU85" s="253"/>
      <c r="FV85" s="4"/>
      <c r="FW85" s="5"/>
      <c r="FX85" s="5"/>
      <c r="FY85" s="5"/>
      <c r="FZ85" s="5"/>
      <c r="GA85" s="7"/>
      <c r="GB85" s="4"/>
      <c r="GC85" s="5"/>
      <c r="GD85" s="5"/>
      <c r="GE85" s="5"/>
      <c r="GF85" s="5"/>
      <c r="GG85" s="7"/>
      <c r="GH85" s="2"/>
      <c r="GI85" s="2"/>
      <c r="GJ85" s="2"/>
      <c r="GK85" s="2"/>
      <c r="GL85" s="2"/>
      <c r="GM85" s="2"/>
      <c r="GN85" s="257"/>
      <c r="GO85" s="257"/>
      <c r="GQ85" s="2"/>
      <c r="GR85" s="2"/>
      <c r="GS85" s="2"/>
    </row>
    <row r="86" spans="2:201" ht="6.75" customHeight="1">
      <c r="B86" s="152"/>
      <c r="C86" s="148"/>
      <c r="D86" s="148"/>
      <c r="E86" s="148"/>
      <c r="F86" s="148"/>
      <c r="G86" s="148"/>
      <c r="H86" s="148"/>
      <c r="I86" s="149"/>
      <c r="J86" s="171"/>
      <c r="K86" s="172"/>
      <c r="L86" s="172"/>
      <c r="M86" s="435"/>
      <c r="N86" s="435"/>
      <c r="O86" s="447"/>
      <c r="P86" s="435"/>
      <c r="Q86" s="435"/>
      <c r="R86" s="172"/>
      <c r="S86" s="172"/>
      <c r="T86" s="173"/>
      <c r="U86" s="171"/>
      <c r="V86" s="172"/>
      <c r="W86" s="172"/>
      <c r="X86" s="435"/>
      <c r="Y86" s="435"/>
      <c r="Z86" s="447"/>
      <c r="AA86" s="435"/>
      <c r="AB86" s="435"/>
      <c r="AC86" s="172"/>
      <c r="AD86" s="172"/>
      <c r="AE86" s="173"/>
      <c r="AF86" s="164"/>
      <c r="AG86" s="159"/>
      <c r="AH86" s="165"/>
      <c r="AI86" s="435"/>
      <c r="AJ86" s="435"/>
      <c r="AK86" s="265"/>
      <c r="AL86" s="435"/>
      <c r="AM86" s="435"/>
      <c r="AN86" s="166"/>
      <c r="AO86" s="159"/>
      <c r="AP86" s="160"/>
      <c r="AQ86" s="414"/>
      <c r="AR86" s="415"/>
      <c r="AS86" s="415"/>
      <c r="AT86" s="415"/>
      <c r="AU86" s="415"/>
      <c r="AV86" s="415"/>
      <c r="AW86" s="415"/>
      <c r="AX86" s="415"/>
      <c r="AY86" s="415"/>
      <c r="AZ86" s="415"/>
      <c r="BA86" s="416"/>
      <c r="BB86" s="147"/>
      <c r="BC86" s="145"/>
      <c r="BD86" s="153"/>
      <c r="BE86" s="434"/>
      <c r="BF86" s="434"/>
      <c r="BG86" s="265"/>
      <c r="BH86" s="434"/>
      <c r="BI86" s="434"/>
      <c r="BJ86" s="154"/>
      <c r="BK86" s="145"/>
      <c r="BL86" s="146"/>
      <c r="BM86" s="454"/>
      <c r="BN86" s="455"/>
      <c r="BO86" s="455"/>
      <c r="BP86" s="455"/>
      <c r="BQ86" s="455"/>
      <c r="BR86" s="456"/>
      <c r="BS86" s="460">
        <f>GB86</f>
        <v>1</v>
      </c>
      <c r="BT86" s="461"/>
      <c r="BU86" s="461"/>
      <c r="BV86" s="461"/>
      <c r="BW86" s="461"/>
      <c r="BX86" s="462"/>
      <c r="BY86" s="466">
        <f>GH86</f>
        <v>1.1666666666666667</v>
      </c>
      <c r="BZ86" s="455"/>
      <c r="CA86" s="455"/>
      <c r="CB86" s="455"/>
      <c r="CC86" s="455"/>
      <c r="CD86" s="456"/>
      <c r="CE86" s="449"/>
      <c r="CF86" s="449"/>
      <c r="CG86" s="2"/>
      <c r="CH86" s="2"/>
      <c r="CI86" s="2"/>
      <c r="CJ86" s="2"/>
      <c r="CK86" s="2"/>
      <c r="CL86" s="2"/>
      <c r="CM86" s="2"/>
      <c r="CN86" s="2"/>
      <c r="CO86" s="2"/>
      <c r="CP86" s="2"/>
      <c r="DP86" s="30"/>
      <c r="DQ86" s="31"/>
      <c r="DR86" s="31"/>
      <c r="DS86" s="31"/>
      <c r="DT86" s="31"/>
      <c r="DU86" s="31"/>
      <c r="DV86" s="31"/>
      <c r="DW86" s="32"/>
      <c r="DX86" s="18"/>
      <c r="DY86" s="18"/>
      <c r="DZ86" s="23"/>
      <c r="EA86" s="258"/>
      <c r="EB86" s="258"/>
      <c r="EC86" s="258"/>
      <c r="ED86" s="258"/>
      <c r="EE86" s="24"/>
      <c r="EF86" s="18"/>
      <c r="EG86" s="19"/>
      <c r="EH86" s="22"/>
      <c r="EI86" s="18"/>
      <c r="EJ86" s="23"/>
      <c r="EK86" s="258"/>
      <c r="EL86" s="258"/>
      <c r="EM86" s="258"/>
      <c r="EN86" s="258"/>
      <c r="EO86" s="24"/>
      <c r="EP86" s="18"/>
      <c r="EQ86" s="19"/>
      <c r="ER86" s="22"/>
      <c r="ES86" s="18"/>
      <c r="ET86" s="23"/>
      <c r="EU86" s="258"/>
      <c r="EV86" s="258"/>
      <c r="EW86" s="258"/>
      <c r="EX86" s="258"/>
      <c r="EY86" s="24"/>
      <c r="EZ86" s="18"/>
      <c r="FA86" s="19"/>
      <c r="FB86" s="325"/>
      <c r="FC86" s="326"/>
      <c r="FD86" s="326"/>
      <c r="FE86" s="326"/>
      <c r="FF86" s="326"/>
      <c r="FG86" s="326"/>
      <c r="FH86" s="326"/>
      <c r="FI86" s="326"/>
      <c r="FJ86" s="326"/>
      <c r="FK86" s="327"/>
      <c r="FL86" s="13"/>
      <c r="FM86" s="9"/>
      <c r="FN86" s="14"/>
      <c r="FO86" s="258"/>
      <c r="FP86" s="258"/>
      <c r="FQ86" s="258"/>
      <c r="FR86" s="258"/>
      <c r="FS86" s="15"/>
      <c r="FT86" s="9"/>
      <c r="FU86" s="10"/>
      <c r="FV86" s="271">
        <f>IF(FZ82=0,FV82,FV82/FZ82)</f>
        <v>1</v>
      </c>
      <c r="FW86" s="284"/>
      <c r="FX86" s="284"/>
      <c r="FY86" s="284"/>
      <c r="FZ86" s="284"/>
      <c r="GA86" s="285"/>
      <c r="GB86" s="271">
        <f>GW65</f>
        <v>1</v>
      </c>
      <c r="GC86" s="284"/>
      <c r="GD86" s="284"/>
      <c r="GE86" s="284"/>
      <c r="GF86" s="284"/>
      <c r="GG86" s="285"/>
      <c r="GH86" s="289">
        <f>GH82/GL82</f>
        <v>1.1666666666666667</v>
      </c>
      <c r="GI86" s="290"/>
      <c r="GJ86" s="290"/>
      <c r="GK86" s="290"/>
      <c r="GL86" s="290"/>
      <c r="GM86" s="291"/>
      <c r="GN86" s="257"/>
      <c r="GO86" s="257"/>
      <c r="GQ86" s="2"/>
      <c r="GR86" s="2"/>
      <c r="GS86" s="2"/>
    </row>
    <row r="87" spans="2:201" ht="6.75" customHeight="1">
      <c r="B87" s="152"/>
      <c r="C87" s="148"/>
      <c r="D87" s="148"/>
      <c r="E87" s="148"/>
      <c r="F87" s="148"/>
      <c r="G87" s="148"/>
      <c r="H87" s="148"/>
      <c r="I87" s="149"/>
      <c r="J87" s="174"/>
      <c r="K87" s="175"/>
      <c r="L87" s="175"/>
      <c r="M87" s="175"/>
      <c r="N87" s="175"/>
      <c r="O87" s="175"/>
      <c r="P87" s="175"/>
      <c r="Q87" s="175"/>
      <c r="R87" s="175"/>
      <c r="S87" s="175"/>
      <c r="T87" s="176"/>
      <c r="U87" s="174"/>
      <c r="V87" s="175"/>
      <c r="W87" s="175"/>
      <c r="X87" s="175"/>
      <c r="Y87" s="175"/>
      <c r="Z87" s="175"/>
      <c r="AA87" s="175"/>
      <c r="AB87" s="175"/>
      <c r="AC87" s="175"/>
      <c r="AD87" s="175"/>
      <c r="AE87" s="176"/>
      <c r="AF87" s="165"/>
      <c r="AG87" s="167"/>
      <c r="AH87" s="167"/>
      <c r="AI87" s="167"/>
      <c r="AJ87" s="167"/>
      <c r="AK87" s="167"/>
      <c r="AL87" s="167"/>
      <c r="AM87" s="167"/>
      <c r="AN87" s="167"/>
      <c r="AO87" s="167"/>
      <c r="AP87" s="166"/>
      <c r="AQ87" s="417"/>
      <c r="AR87" s="418"/>
      <c r="AS87" s="418"/>
      <c r="AT87" s="418"/>
      <c r="AU87" s="418"/>
      <c r="AV87" s="418"/>
      <c r="AW87" s="418"/>
      <c r="AX87" s="418"/>
      <c r="AY87" s="418"/>
      <c r="AZ87" s="418"/>
      <c r="BA87" s="419"/>
      <c r="BB87" s="153"/>
      <c r="BC87" s="158"/>
      <c r="BD87" s="158"/>
      <c r="BE87" s="158"/>
      <c r="BF87" s="158"/>
      <c r="BG87" s="158"/>
      <c r="BH87" s="158"/>
      <c r="BI87" s="158"/>
      <c r="BJ87" s="158"/>
      <c r="BK87" s="158"/>
      <c r="BL87" s="154"/>
      <c r="BM87" s="457"/>
      <c r="BN87" s="458"/>
      <c r="BO87" s="458"/>
      <c r="BP87" s="458"/>
      <c r="BQ87" s="458"/>
      <c r="BR87" s="459"/>
      <c r="BS87" s="463"/>
      <c r="BT87" s="464"/>
      <c r="BU87" s="464"/>
      <c r="BV87" s="464"/>
      <c r="BW87" s="464"/>
      <c r="BX87" s="465"/>
      <c r="BY87" s="457"/>
      <c r="BZ87" s="458"/>
      <c r="CA87" s="458"/>
      <c r="CB87" s="458"/>
      <c r="CC87" s="458"/>
      <c r="CD87" s="459"/>
      <c r="CE87" s="449"/>
      <c r="CF87" s="449"/>
      <c r="CG87" s="2"/>
      <c r="CH87" s="2"/>
      <c r="CI87" s="2"/>
      <c r="CJ87" s="2"/>
      <c r="CK87" s="2"/>
      <c r="CL87" s="2"/>
      <c r="CM87" s="2"/>
      <c r="CN87" s="2"/>
      <c r="CO87" s="2"/>
      <c r="CP87" s="2"/>
      <c r="DP87" s="33"/>
      <c r="DQ87" s="34"/>
      <c r="DR87" s="34"/>
      <c r="DS87" s="34"/>
      <c r="DT87" s="34"/>
      <c r="DU87" s="34"/>
      <c r="DV87" s="34"/>
      <c r="DW87" s="35"/>
      <c r="DX87" s="25"/>
      <c r="DY87" s="25"/>
      <c r="DZ87" s="25"/>
      <c r="EA87" s="25"/>
      <c r="EB87" s="25"/>
      <c r="EC87" s="25"/>
      <c r="ED87" s="25"/>
      <c r="EE87" s="25"/>
      <c r="EF87" s="25"/>
      <c r="EG87" s="24"/>
      <c r="EH87" s="23"/>
      <c r="EI87" s="25"/>
      <c r="EJ87" s="25"/>
      <c r="EK87" s="25"/>
      <c r="EL87" s="25"/>
      <c r="EM87" s="25"/>
      <c r="EN87" s="25"/>
      <c r="EO87" s="25"/>
      <c r="EP87" s="25"/>
      <c r="EQ87" s="24"/>
      <c r="ER87" s="23"/>
      <c r="ES87" s="25"/>
      <c r="ET87" s="25"/>
      <c r="EU87" s="25"/>
      <c r="EV87" s="25"/>
      <c r="EW87" s="25"/>
      <c r="EX87" s="25"/>
      <c r="EY87" s="25"/>
      <c r="EZ87" s="25"/>
      <c r="FA87" s="24"/>
      <c r="FB87" s="328"/>
      <c r="FC87" s="329"/>
      <c r="FD87" s="329"/>
      <c r="FE87" s="329"/>
      <c r="FF87" s="329"/>
      <c r="FG87" s="329"/>
      <c r="FH87" s="329"/>
      <c r="FI87" s="329"/>
      <c r="FJ87" s="329"/>
      <c r="FK87" s="330"/>
      <c r="FL87" s="14"/>
      <c r="FM87" s="16"/>
      <c r="FN87" s="16"/>
      <c r="FO87" s="16"/>
      <c r="FP87" s="16"/>
      <c r="FQ87" s="16"/>
      <c r="FR87" s="16"/>
      <c r="FS87" s="16"/>
      <c r="FT87" s="16"/>
      <c r="FU87" s="15"/>
      <c r="FV87" s="286"/>
      <c r="FW87" s="287"/>
      <c r="FX87" s="287"/>
      <c r="FY87" s="287"/>
      <c r="FZ87" s="287"/>
      <c r="GA87" s="288"/>
      <c r="GB87" s="286"/>
      <c r="GC87" s="287"/>
      <c r="GD87" s="287"/>
      <c r="GE87" s="287"/>
      <c r="GF87" s="287"/>
      <c r="GG87" s="288"/>
      <c r="GH87" s="292"/>
      <c r="GI87" s="293"/>
      <c r="GJ87" s="293"/>
      <c r="GK87" s="293"/>
      <c r="GL87" s="293"/>
      <c r="GM87" s="294"/>
      <c r="GN87" s="257"/>
      <c r="GO87" s="257"/>
      <c r="GQ87" s="2"/>
      <c r="GR87" s="2"/>
      <c r="GS87" s="2"/>
    </row>
    <row r="88" spans="2:201" ht="6.75" customHeight="1">
      <c r="B88" s="407" t="s">
        <v>55</v>
      </c>
      <c r="C88" s="408"/>
      <c r="D88" s="143"/>
      <c r="E88" s="143"/>
      <c r="F88" s="143"/>
      <c r="G88" s="143"/>
      <c r="H88" s="143"/>
      <c r="I88" s="144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3"/>
      <c r="U88" s="171"/>
      <c r="V88" s="172"/>
      <c r="W88" s="172"/>
      <c r="X88" s="172"/>
      <c r="Y88" s="172"/>
      <c r="Z88" s="172"/>
      <c r="AA88" s="172"/>
      <c r="AB88" s="172"/>
      <c r="AC88" s="172"/>
      <c r="AD88" s="172"/>
      <c r="AE88" s="173"/>
      <c r="AF88" s="169"/>
      <c r="AG88" s="170"/>
      <c r="AH88" s="170"/>
      <c r="AI88" s="170"/>
      <c r="AJ88" s="170"/>
      <c r="AK88" s="170"/>
      <c r="AL88" s="170"/>
      <c r="AM88" s="170"/>
      <c r="AN88" s="170"/>
      <c r="AO88" s="170"/>
      <c r="AP88" s="177"/>
      <c r="AQ88" s="162"/>
      <c r="AR88" s="168"/>
      <c r="AS88" s="168"/>
      <c r="AT88" s="168"/>
      <c r="AU88" s="168"/>
      <c r="AV88" s="168"/>
      <c r="AW88" s="168"/>
      <c r="AX88" s="168"/>
      <c r="AY88" s="168"/>
      <c r="AZ88" s="168"/>
      <c r="BA88" s="163"/>
      <c r="BB88" s="411"/>
      <c r="BC88" s="412"/>
      <c r="BD88" s="412"/>
      <c r="BE88" s="412"/>
      <c r="BF88" s="412"/>
      <c r="BG88" s="412"/>
      <c r="BH88" s="412"/>
      <c r="BI88" s="412"/>
      <c r="BJ88" s="412"/>
      <c r="BK88" s="412"/>
      <c r="BL88" s="413"/>
      <c r="BM88" s="428"/>
      <c r="BN88" s="429"/>
      <c r="BO88" s="429"/>
      <c r="BP88" s="429"/>
      <c r="BQ88" s="429"/>
      <c r="BR88" s="430"/>
      <c r="BS88" s="428"/>
      <c r="BT88" s="429"/>
      <c r="BU88" s="429"/>
      <c r="BV88" s="429"/>
      <c r="BW88" s="429"/>
      <c r="BX88" s="430"/>
      <c r="BY88" s="428"/>
      <c r="BZ88" s="429"/>
      <c r="CA88" s="429"/>
      <c r="CB88" s="429"/>
      <c r="CC88" s="429"/>
      <c r="CD88" s="430"/>
      <c r="CE88" s="449">
        <f>GN88</f>
        <v>5</v>
      </c>
      <c r="CF88" s="449"/>
      <c r="CG88" s="2"/>
      <c r="CH88" s="2"/>
      <c r="CI88" s="2"/>
      <c r="CJ88" s="2"/>
      <c r="CK88" s="2"/>
      <c r="CL88" s="2"/>
      <c r="CM88" s="2"/>
      <c r="CN88" s="2"/>
      <c r="CO88" s="2"/>
      <c r="CP88" s="2"/>
      <c r="DP88" s="267">
        <v>4</v>
      </c>
      <c r="DQ88" s="268"/>
      <c r="DR88" s="28"/>
      <c r="DS88" s="28"/>
      <c r="DT88" s="28"/>
      <c r="DU88" s="28"/>
      <c r="DV88" s="28"/>
      <c r="DW88" s="29"/>
      <c r="DX88" s="26"/>
      <c r="DY88" s="26"/>
      <c r="DZ88" s="26"/>
      <c r="EA88" s="26"/>
      <c r="EB88" s="26"/>
      <c r="EC88" s="26"/>
      <c r="ED88" s="26"/>
      <c r="EE88" s="26"/>
      <c r="EF88" s="26"/>
      <c r="EG88" s="21"/>
      <c r="EH88" s="20"/>
      <c r="EI88" s="26"/>
      <c r="EJ88" s="26"/>
      <c r="EK88" s="26"/>
      <c r="EL88" s="26"/>
      <c r="EM88" s="26"/>
      <c r="EN88" s="26"/>
      <c r="EO88" s="26"/>
      <c r="EP88" s="26"/>
      <c r="EQ88" s="21"/>
      <c r="ER88" s="20"/>
      <c r="ES88" s="26"/>
      <c r="ET88" s="26"/>
      <c r="EU88" s="26"/>
      <c r="EV88" s="26"/>
      <c r="EW88" s="26"/>
      <c r="EX88" s="26"/>
      <c r="EY88" s="26"/>
      <c r="EZ88" s="26"/>
      <c r="FA88" s="21"/>
      <c r="FB88" s="20"/>
      <c r="FC88" s="26"/>
      <c r="FD88" s="26"/>
      <c r="FE88" s="26"/>
      <c r="FF88" s="26"/>
      <c r="FG88" s="26"/>
      <c r="FH88" s="26"/>
      <c r="FI88" s="26"/>
      <c r="FJ88" s="26"/>
      <c r="FK88" s="21"/>
      <c r="FL88" s="313"/>
      <c r="FM88" s="314"/>
      <c r="FN88" s="314"/>
      <c r="FO88" s="314"/>
      <c r="FP88" s="314"/>
      <c r="FQ88" s="314"/>
      <c r="FR88" s="314"/>
      <c r="FS88" s="314"/>
      <c r="FT88" s="314"/>
      <c r="FU88" s="315"/>
      <c r="FV88" s="45">
        <f>COUNTIF(DX90,"=2")</f>
        <v>0</v>
      </c>
      <c r="FW88" s="46">
        <f>COUNTIF(EH90,"=2")</f>
        <v>0</v>
      </c>
      <c r="FX88" s="46">
        <f>COUNTIF(ER90,"=2")</f>
        <v>0</v>
      </c>
      <c r="FY88" s="8">
        <f>COUNTIF(FB90,"=2")</f>
        <v>0</v>
      </c>
      <c r="FZ88" s="8"/>
      <c r="GA88" s="6"/>
      <c r="GB88" s="3"/>
      <c r="GC88" s="8"/>
      <c r="GD88" s="8"/>
      <c r="GE88" s="8"/>
      <c r="GF88" s="8"/>
      <c r="GG88" s="6"/>
      <c r="GH88" s="47">
        <f>SUM(M89:N94)</f>
        <v>37</v>
      </c>
      <c r="GI88" s="47">
        <f>SUM(X89:Y94)</f>
        <v>0</v>
      </c>
      <c r="GJ88" s="47">
        <f>SUM(AI89:AJ94)</f>
        <v>0</v>
      </c>
      <c r="GK88" s="2">
        <f>SUM(AT89:AU94)</f>
        <v>12</v>
      </c>
      <c r="GL88" s="2"/>
      <c r="GM88" s="2"/>
      <c r="GN88" s="257">
        <f>GU78</f>
        <v>5</v>
      </c>
      <c r="GO88" s="257"/>
      <c r="GQ88" s="2"/>
      <c r="GR88" s="2"/>
      <c r="GS88" s="2"/>
    </row>
    <row r="89" spans="2:201" ht="6.75" customHeight="1">
      <c r="B89" s="409"/>
      <c r="C89" s="410"/>
      <c r="D89" s="148"/>
      <c r="E89" s="148"/>
      <c r="F89" s="148"/>
      <c r="G89" s="148"/>
      <c r="H89" s="148"/>
      <c r="I89" s="149"/>
      <c r="J89" s="159"/>
      <c r="K89" s="159"/>
      <c r="L89" s="162"/>
      <c r="M89" s="435">
        <f>BH57</f>
        <v>15</v>
      </c>
      <c r="N89" s="435"/>
      <c r="O89" s="251" t="s">
        <v>25</v>
      </c>
      <c r="P89" s="435">
        <f>BE57</f>
        <v>13</v>
      </c>
      <c r="Q89" s="435"/>
      <c r="R89" s="163"/>
      <c r="S89" s="159"/>
      <c r="T89" s="160"/>
      <c r="U89" s="171"/>
      <c r="V89" s="172"/>
      <c r="W89" s="172"/>
      <c r="X89" s="435"/>
      <c r="Y89" s="435"/>
      <c r="Z89" s="251"/>
      <c r="AA89" s="435"/>
      <c r="AB89" s="435"/>
      <c r="AC89" s="172"/>
      <c r="AD89" s="172"/>
      <c r="AE89" s="173"/>
      <c r="AF89" s="171"/>
      <c r="AG89" s="172"/>
      <c r="AH89" s="172"/>
      <c r="AI89" s="435"/>
      <c r="AJ89" s="435"/>
      <c r="AK89" s="251"/>
      <c r="AL89" s="435"/>
      <c r="AM89" s="435"/>
      <c r="AN89" s="172"/>
      <c r="AO89" s="172"/>
      <c r="AP89" s="173"/>
      <c r="AQ89" s="164"/>
      <c r="AR89" s="159"/>
      <c r="AS89" s="162"/>
      <c r="AT89" s="435">
        <f>BH81</f>
        <v>12</v>
      </c>
      <c r="AU89" s="435"/>
      <c r="AV89" s="251" t="s">
        <v>25</v>
      </c>
      <c r="AW89" s="435">
        <f>BE81</f>
        <v>15</v>
      </c>
      <c r="AX89" s="435"/>
      <c r="AY89" s="163"/>
      <c r="AZ89" s="159"/>
      <c r="BA89" s="160"/>
      <c r="BB89" s="414"/>
      <c r="BC89" s="415"/>
      <c r="BD89" s="415"/>
      <c r="BE89" s="415"/>
      <c r="BF89" s="415"/>
      <c r="BG89" s="415"/>
      <c r="BH89" s="415"/>
      <c r="BI89" s="415"/>
      <c r="BJ89" s="415"/>
      <c r="BK89" s="415"/>
      <c r="BL89" s="416"/>
      <c r="BM89" s="431"/>
      <c r="BN89" s="432"/>
      <c r="BO89" s="432"/>
      <c r="BP89" s="432"/>
      <c r="BQ89" s="432"/>
      <c r="BR89" s="433"/>
      <c r="BS89" s="431"/>
      <c r="BT89" s="432"/>
      <c r="BU89" s="432"/>
      <c r="BV89" s="432"/>
      <c r="BW89" s="432"/>
      <c r="BX89" s="433"/>
      <c r="BY89" s="431"/>
      <c r="BZ89" s="448"/>
      <c r="CA89" s="448"/>
      <c r="CB89" s="448"/>
      <c r="CC89" s="448"/>
      <c r="CD89" s="433"/>
      <c r="CE89" s="449"/>
      <c r="CF89" s="449"/>
      <c r="CG89" s="2"/>
      <c r="CH89" s="2"/>
      <c r="CI89" s="2"/>
      <c r="CJ89" s="2"/>
      <c r="CK89" s="2"/>
      <c r="CL89" s="2"/>
      <c r="CM89" s="2"/>
      <c r="CN89" s="2"/>
      <c r="CO89" s="2"/>
      <c r="CP89" s="2"/>
      <c r="DP89" s="269"/>
      <c r="DQ89" s="270"/>
      <c r="DR89" s="31"/>
      <c r="DS89" s="31"/>
      <c r="DT89" s="31"/>
      <c r="DU89" s="31"/>
      <c r="DV89" s="31"/>
      <c r="DW89" s="32"/>
      <c r="DX89" s="18"/>
      <c r="DY89" s="18"/>
      <c r="DZ89" s="20"/>
      <c r="EA89" s="258" t="str">
        <f>IF(M89&gt;P89,"1",IF(M89&lt;P89,"0"))</f>
        <v>1</v>
      </c>
      <c r="EB89" s="258"/>
      <c r="EC89" s="258" t="str">
        <f>IF(M89&lt;P89,"1",IF(M89&gt;P89,"0"))</f>
        <v>0</v>
      </c>
      <c r="ED89" s="258"/>
      <c r="EE89" s="21"/>
      <c r="EF89" s="18"/>
      <c r="EG89" s="19"/>
      <c r="EH89" s="22"/>
      <c r="EI89" s="18"/>
      <c r="EJ89" s="20"/>
      <c r="EK89" s="258" t="b">
        <f>IF(X89&gt;AA89,"1",IF(X89&lt;AA89,"0"))</f>
        <v>0</v>
      </c>
      <c r="EL89" s="258"/>
      <c r="EM89" s="258" t="b">
        <f>IF(X89&lt;AA89,"1",IF(X89&gt;AA89,"0"))</f>
        <v>0</v>
      </c>
      <c r="EN89" s="258"/>
      <c r="EO89" s="21"/>
      <c r="EP89" s="18"/>
      <c r="EQ89" s="19"/>
      <c r="ER89" s="22"/>
      <c r="ES89" s="18"/>
      <c r="ET89" s="20"/>
      <c r="EU89" s="258" t="b">
        <f>IF(AI89&gt;AL89,"1",IF(AI89&lt;AL89,"0"))</f>
        <v>0</v>
      </c>
      <c r="EV89" s="258"/>
      <c r="EW89" s="258" t="b">
        <f>IF(AI89&lt;AL89,"1",IF(AI89&gt;AL89,"0"))</f>
        <v>0</v>
      </c>
      <c r="EX89" s="258"/>
      <c r="EY89" s="21"/>
      <c r="EZ89" s="18"/>
      <c r="FA89" s="19"/>
      <c r="FB89" s="22"/>
      <c r="FC89" s="18"/>
      <c r="FD89" s="20"/>
      <c r="FE89" s="258" t="str">
        <f>IF(AT89&gt;AW89,"1",IF(AT89&lt;AW89,"0"))</f>
        <v>0</v>
      </c>
      <c r="FF89" s="258"/>
      <c r="FG89" s="258" t="str">
        <f>IF(AT89&lt;AW89,"1",IF(AT89&gt;AW89,"0"))</f>
        <v>1</v>
      </c>
      <c r="FH89" s="258"/>
      <c r="FI89" s="21"/>
      <c r="FJ89" s="18"/>
      <c r="FK89" s="19"/>
      <c r="FL89" s="316"/>
      <c r="FM89" s="317"/>
      <c r="FN89" s="317"/>
      <c r="FO89" s="317"/>
      <c r="FP89" s="317"/>
      <c r="FQ89" s="317"/>
      <c r="FR89" s="317"/>
      <c r="FS89" s="317"/>
      <c r="FT89" s="317"/>
      <c r="FU89" s="318"/>
      <c r="FV89" s="4"/>
      <c r="FW89" s="5"/>
      <c r="FX89" s="5">
        <f>COUNTIF(EF90,"=2")</f>
        <v>1</v>
      </c>
      <c r="FY89" s="50">
        <f>COUNTIF(EP90,"=2")</f>
        <v>0</v>
      </c>
      <c r="FZ89" s="50">
        <f>COUNTIF(EZ90,"=2")</f>
        <v>0</v>
      </c>
      <c r="GA89" s="51">
        <f>COUNTIF(FJ90,"=2")</f>
        <v>1</v>
      </c>
      <c r="GB89" s="4"/>
      <c r="GC89" s="5"/>
      <c r="GD89" s="5"/>
      <c r="GE89" s="5"/>
      <c r="GF89" s="5"/>
      <c r="GG89" s="7"/>
      <c r="GH89" s="2"/>
      <c r="GI89" s="2"/>
      <c r="GJ89" s="2">
        <f>SUM(P89:Q94)</f>
        <v>43</v>
      </c>
      <c r="GK89" s="47">
        <f>SUM(AA89:AB94)</f>
        <v>0</v>
      </c>
      <c r="GL89" s="47">
        <f>SUM(AL89:AM94)</f>
        <v>0</v>
      </c>
      <c r="GM89" s="47">
        <f>SUM(AW89:AX94)</f>
        <v>30</v>
      </c>
      <c r="GN89" s="257"/>
      <c r="GO89" s="257"/>
      <c r="GQ89" s="2"/>
      <c r="GR89" s="2"/>
      <c r="GS89" s="2"/>
    </row>
    <row r="90" spans="2:201" ht="6.75" customHeight="1">
      <c r="B90" s="409" t="str">
        <f>CM16</f>
        <v>ＫＯＧ-Ｇ</v>
      </c>
      <c r="C90" s="410"/>
      <c r="D90" s="410"/>
      <c r="E90" s="410"/>
      <c r="F90" s="410"/>
      <c r="G90" s="410"/>
      <c r="H90" s="410"/>
      <c r="I90" s="470"/>
      <c r="J90" s="435">
        <f>DX90</f>
        <v>1</v>
      </c>
      <c r="K90" s="436"/>
      <c r="L90" s="164"/>
      <c r="M90" s="435"/>
      <c r="N90" s="435"/>
      <c r="O90" s="265"/>
      <c r="P90" s="435"/>
      <c r="Q90" s="435"/>
      <c r="R90" s="160"/>
      <c r="S90" s="437">
        <f>EF90</f>
        <v>2</v>
      </c>
      <c r="T90" s="436"/>
      <c r="U90" s="437"/>
      <c r="V90" s="435"/>
      <c r="W90" s="172"/>
      <c r="X90" s="435"/>
      <c r="Y90" s="435"/>
      <c r="Z90" s="447"/>
      <c r="AA90" s="435"/>
      <c r="AB90" s="435"/>
      <c r="AC90" s="172"/>
      <c r="AD90" s="435"/>
      <c r="AE90" s="436"/>
      <c r="AF90" s="437"/>
      <c r="AG90" s="435"/>
      <c r="AH90" s="172"/>
      <c r="AI90" s="435"/>
      <c r="AJ90" s="435"/>
      <c r="AK90" s="447"/>
      <c r="AL90" s="435"/>
      <c r="AM90" s="435"/>
      <c r="AN90" s="172"/>
      <c r="AO90" s="435"/>
      <c r="AP90" s="436"/>
      <c r="AQ90" s="437">
        <f>FL90</f>
        <v>0</v>
      </c>
      <c r="AR90" s="436"/>
      <c r="AS90" s="164"/>
      <c r="AT90" s="435"/>
      <c r="AU90" s="435"/>
      <c r="AV90" s="265"/>
      <c r="AW90" s="435"/>
      <c r="AX90" s="435"/>
      <c r="AY90" s="160"/>
      <c r="AZ90" s="437">
        <f>FT90</f>
        <v>0</v>
      </c>
      <c r="BA90" s="436"/>
      <c r="BB90" s="414"/>
      <c r="BC90" s="415"/>
      <c r="BD90" s="415"/>
      <c r="BE90" s="415"/>
      <c r="BF90" s="415"/>
      <c r="BG90" s="415"/>
      <c r="BH90" s="415"/>
      <c r="BI90" s="415"/>
      <c r="BJ90" s="415"/>
      <c r="BK90" s="415"/>
      <c r="BL90" s="416"/>
      <c r="BM90" s="297">
        <f>FV90</f>
        <v>0</v>
      </c>
      <c r="BN90" s="438"/>
      <c r="BO90" s="450"/>
      <c r="BP90" s="450"/>
      <c r="BQ90" s="438">
        <f>FZ90</f>
        <v>2</v>
      </c>
      <c r="BR90" s="256"/>
      <c r="BS90" s="297">
        <f>GB90</f>
        <v>1</v>
      </c>
      <c r="BT90" s="438"/>
      <c r="BU90" s="450"/>
      <c r="BV90" s="450"/>
      <c r="BW90" s="438">
        <f>GF90</f>
        <v>4</v>
      </c>
      <c r="BX90" s="256"/>
      <c r="BY90" s="297">
        <f>GH90</f>
        <v>49</v>
      </c>
      <c r="BZ90" s="255"/>
      <c r="CA90" s="450"/>
      <c r="CB90" s="450"/>
      <c r="CC90" s="255">
        <f>GL90</f>
        <v>73</v>
      </c>
      <c r="CD90" s="256"/>
      <c r="CE90" s="449"/>
      <c r="CF90" s="449"/>
      <c r="CG90" s="2"/>
      <c r="CH90" s="2"/>
      <c r="CI90" s="2"/>
      <c r="CJ90" s="2"/>
      <c r="CK90" s="2"/>
      <c r="CL90" s="2"/>
      <c r="CM90" s="2"/>
      <c r="CN90" s="2"/>
      <c r="CO90" s="2"/>
      <c r="CP90" s="2"/>
      <c r="DP90" s="301" t="str">
        <f>B90</f>
        <v>ＫＯＧ-Ｇ</v>
      </c>
      <c r="DQ90" s="302"/>
      <c r="DR90" s="302"/>
      <c r="DS90" s="302"/>
      <c r="DT90" s="302"/>
      <c r="DU90" s="302"/>
      <c r="DV90" s="302"/>
      <c r="DW90" s="303"/>
      <c r="DX90" s="258">
        <f>EA89+EA91+EA93</f>
        <v>1</v>
      </c>
      <c r="DY90" s="253"/>
      <c r="DZ90" s="22"/>
      <c r="EA90" s="258"/>
      <c r="EB90" s="258"/>
      <c r="EC90" s="258"/>
      <c r="ED90" s="258"/>
      <c r="EE90" s="19"/>
      <c r="EF90" s="252">
        <f>EC89+EC91+EC93</f>
        <v>2</v>
      </c>
      <c r="EG90" s="253"/>
      <c r="EH90" s="252">
        <f>EK89+EK91+EK93</f>
        <v>0</v>
      </c>
      <c r="EI90" s="253"/>
      <c r="EJ90" s="22"/>
      <c r="EK90" s="258"/>
      <c r="EL90" s="258"/>
      <c r="EM90" s="258"/>
      <c r="EN90" s="258"/>
      <c r="EO90" s="19"/>
      <c r="EP90" s="252">
        <f>EM89+EM91+EM93</f>
        <v>0</v>
      </c>
      <c r="EQ90" s="253"/>
      <c r="ER90" s="252">
        <f>EU89+EU91+EU93</f>
        <v>0</v>
      </c>
      <c r="ES90" s="253"/>
      <c r="ET90" s="22"/>
      <c r="EU90" s="258"/>
      <c r="EV90" s="258"/>
      <c r="EW90" s="258"/>
      <c r="EX90" s="258"/>
      <c r="EY90" s="19"/>
      <c r="EZ90" s="252">
        <f>EW89+EW91+EW93</f>
        <v>0</v>
      </c>
      <c r="FA90" s="253"/>
      <c r="FB90" s="252">
        <f>FE89+FE91+FE93</f>
        <v>0</v>
      </c>
      <c r="FC90" s="253"/>
      <c r="FD90" s="22"/>
      <c r="FE90" s="258"/>
      <c r="FF90" s="258"/>
      <c r="FG90" s="258"/>
      <c r="FH90" s="258"/>
      <c r="FI90" s="19"/>
      <c r="FJ90" s="252">
        <f>FG89+FG91+FG93</f>
        <v>2</v>
      </c>
      <c r="FK90" s="253"/>
      <c r="FL90" s="316"/>
      <c r="FM90" s="317"/>
      <c r="FN90" s="317"/>
      <c r="FO90" s="317"/>
      <c r="FP90" s="317"/>
      <c r="FQ90" s="317"/>
      <c r="FR90" s="317"/>
      <c r="FS90" s="317"/>
      <c r="FT90" s="317"/>
      <c r="FU90" s="318"/>
      <c r="FV90" s="298">
        <f>SUM(FV88:FY88)</f>
        <v>0</v>
      </c>
      <c r="FW90" s="295"/>
      <c r="FX90" s="283"/>
      <c r="FY90" s="283"/>
      <c r="FZ90" s="295">
        <f>SUM(FX89:GA89)</f>
        <v>2</v>
      </c>
      <c r="GA90" s="296"/>
      <c r="GB90" s="298">
        <f>SUM(DX90,EH90,ER90,FB90)</f>
        <v>1</v>
      </c>
      <c r="GC90" s="295"/>
      <c r="GD90" s="283"/>
      <c r="GE90" s="283"/>
      <c r="GF90" s="295">
        <f>SUM(EF90,EP90,EZ90,FJ90)</f>
        <v>4</v>
      </c>
      <c r="GG90" s="296"/>
      <c r="GH90" s="297">
        <f>SUM(GH88:GK88)</f>
        <v>49</v>
      </c>
      <c r="GI90" s="255"/>
      <c r="GJ90" s="283"/>
      <c r="GK90" s="283"/>
      <c r="GL90" s="255">
        <f>SUM(GJ89:GM89)</f>
        <v>73</v>
      </c>
      <c r="GM90" s="256"/>
      <c r="GN90" s="257"/>
      <c r="GO90" s="257"/>
      <c r="GQ90" s="2"/>
      <c r="GR90" s="2"/>
      <c r="GS90" s="2"/>
    </row>
    <row r="91" spans="2:201" ht="6.75" customHeight="1">
      <c r="B91" s="409"/>
      <c r="C91" s="410"/>
      <c r="D91" s="410"/>
      <c r="E91" s="410"/>
      <c r="F91" s="410"/>
      <c r="G91" s="410"/>
      <c r="H91" s="410"/>
      <c r="I91" s="470"/>
      <c r="J91" s="435"/>
      <c r="K91" s="436"/>
      <c r="L91" s="164"/>
      <c r="M91" s="435">
        <f>BH59</f>
        <v>12</v>
      </c>
      <c r="N91" s="435"/>
      <c r="O91" s="251" t="s">
        <v>25</v>
      </c>
      <c r="P91" s="435">
        <f>BE59</f>
        <v>15</v>
      </c>
      <c r="Q91" s="435"/>
      <c r="R91" s="160"/>
      <c r="S91" s="437"/>
      <c r="T91" s="436"/>
      <c r="U91" s="437"/>
      <c r="V91" s="435"/>
      <c r="W91" s="172"/>
      <c r="X91" s="435"/>
      <c r="Y91" s="435"/>
      <c r="Z91" s="251"/>
      <c r="AA91" s="435"/>
      <c r="AB91" s="435"/>
      <c r="AC91" s="172"/>
      <c r="AD91" s="435"/>
      <c r="AE91" s="436"/>
      <c r="AF91" s="437"/>
      <c r="AG91" s="435"/>
      <c r="AH91" s="172"/>
      <c r="AI91" s="435"/>
      <c r="AJ91" s="435"/>
      <c r="AK91" s="251"/>
      <c r="AL91" s="435"/>
      <c r="AM91" s="435"/>
      <c r="AN91" s="172"/>
      <c r="AO91" s="435"/>
      <c r="AP91" s="436"/>
      <c r="AQ91" s="437"/>
      <c r="AR91" s="436"/>
      <c r="AS91" s="164"/>
      <c r="AT91" s="435">
        <f>BH83</f>
        <v>0</v>
      </c>
      <c r="AU91" s="435"/>
      <c r="AV91" s="251" t="s">
        <v>25</v>
      </c>
      <c r="AW91" s="435">
        <f>BE83</f>
        <v>15</v>
      </c>
      <c r="AX91" s="435"/>
      <c r="AY91" s="160"/>
      <c r="AZ91" s="437"/>
      <c r="BA91" s="436"/>
      <c r="BB91" s="414"/>
      <c r="BC91" s="415"/>
      <c r="BD91" s="415"/>
      <c r="BE91" s="415"/>
      <c r="BF91" s="415"/>
      <c r="BG91" s="415"/>
      <c r="BH91" s="415"/>
      <c r="BI91" s="415"/>
      <c r="BJ91" s="415"/>
      <c r="BK91" s="415"/>
      <c r="BL91" s="416"/>
      <c r="BM91" s="297"/>
      <c r="BN91" s="438"/>
      <c r="BO91" s="450"/>
      <c r="BP91" s="450"/>
      <c r="BQ91" s="438"/>
      <c r="BR91" s="256"/>
      <c r="BS91" s="297"/>
      <c r="BT91" s="438"/>
      <c r="BU91" s="450"/>
      <c r="BV91" s="450"/>
      <c r="BW91" s="438"/>
      <c r="BX91" s="256"/>
      <c r="BY91" s="297"/>
      <c r="BZ91" s="255"/>
      <c r="CA91" s="450"/>
      <c r="CB91" s="450"/>
      <c r="CC91" s="255"/>
      <c r="CD91" s="256"/>
      <c r="CE91" s="449"/>
      <c r="CF91" s="449"/>
      <c r="CG91" s="2"/>
      <c r="CH91" s="2"/>
      <c r="CI91" s="2"/>
      <c r="CJ91" s="2"/>
      <c r="CK91" s="2"/>
      <c r="CL91" s="2"/>
      <c r="CM91" s="2"/>
      <c r="CN91" s="2"/>
      <c r="CO91" s="2"/>
      <c r="CP91" s="2"/>
      <c r="DP91" s="301"/>
      <c r="DQ91" s="302"/>
      <c r="DR91" s="302"/>
      <c r="DS91" s="302"/>
      <c r="DT91" s="302"/>
      <c r="DU91" s="302"/>
      <c r="DV91" s="302"/>
      <c r="DW91" s="303"/>
      <c r="DX91" s="258"/>
      <c r="DY91" s="253"/>
      <c r="DZ91" s="22"/>
      <c r="EA91" s="258" t="str">
        <f>IF(M91&gt;P91,"1",IF(M91&lt;P91,"0"))</f>
        <v>0</v>
      </c>
      <c r="EB91" s="258"/>
      <c r="EC91" s="258" t="str">
        <f>IF(M91&lt;P91,"1",IF(M91&gt;P91,"0"))</f>
        <v>1</v>
      </c>
      <c r="ED91" s="258"/>
      <c r="EE91" s="19"/>
      <c r="EF91" s="252"/>
      <c r="EG91" s="253"/>
      <c r="EH91" s="252"/>
      <c r="EI91" s="253"/>
      <c r="EJ91" s="22"/>
      <c r="EK91" s="258" t="b">
        <f>IF(X91&gt;AA91,"1",IF(X91&lt;AA91,"0"))</f>
        <v>0</v>
      </c>
      <c r="EL91" s="258"/>
      <c r="EM91" s="258" t="b">
        <f>IF(X91&lt;AA91,"1",IF(X91&gt;AA91,"0"))</f>
        <v>0</v>
      </c>
      <c r="EN91" s="258"/>
      <c r="EO91" s="19"/>
      <c r="EP91" s="252"/>
      <c r="EQ91" s="253"/>
      <c r="ER91" s="252"/>
      <c r="ES91" s="253"/>
      <c r="ET91" s="22"/>
      <c r="EU91" s="258" t="b">
        <f>IF(AI91&gt;AL91,"1",IF(AI91&lt;AL91,"0"))</f>
        <v>0</v>
      </c>
      <c r="EV91" s="258"/>
      <c r="EW91" s="258" t="b">
        <f>IF(AI91&lt;AL91,"1",IF(AI91&gt;AL91,"0"))</f>
        <v>0</v>
      </c>
      <c r="EX91" s="258"/>
      <c r="EY91" s="19"/>
      <c r="EZ91" s="252"/>
      <c r="FA91" s="253"/>
      <c r="FB91" s="252"/>
      <c r="FC91" s="253"/>
      <c r="FD91" s="22"/>
      <c r="FE91" s="258" t="str">
        <f>IF(AT91&gt;AW91,"1",IF(AT91&lt;AW91,"0"))</f>
        <v>0</v>
      </c>
      <c r="FF91" s="258"/>
      <c r="FG91" s="258" t="str">
        <f>IF(AT91&lt;AW91,"1",IF(AT91&gt;AW91,"0"))</f>
        <v>1</v>
      </c>
      <c r="FH91" s="258"/>
      <c r="FI91" s="19"/>
      <c r="FJ91" s="252"/>
      <c r="FK91" s="253"/>
      <c r="FL91" s="316"/>
      <c r="FM91" s="317"/>
      <c r="FN91" s="317"/>
      <c r="FO91" s="317"/>
      <c r="FP91" s="317"/>
      <c r="FQ91" s="317"/>
      <c r="FR91" s="317"/>
      <c r="FS91" s="317"/>
      <c r="FT91" s="317"/>
      <c r="FU91" s="318"/>
      <c r="FV91" s="298"/>
      <c r="FW91" s="295"/>
      <c r="FX91" s="283"/>
      <c r="FY91" s="283"/>
      <c r="FZ91" s="295"/>
      <c r="GA91" s="296"/>
      <c r="GB91" s="298"/>
      <c r="GC91" s="295"/>
      <c r="GD91" s="283"/>
      <c r="GE91" s="283"/>
      <c r="GF91" s="295"/>
      <c r="GG91" s="296"/>
      <c r="GH91" s="297"/>
      <c r="GI91" s="255"/>
      <c r="GJ91" s="283"/>
      <c r="GK91" s="283"/>
      <c r="GL91" s="255"/>
      <c r="GM91" s="256"/>
      <c r="GN91" s="257"/>
      <c r="GO91" s="257"/>
      <c r="GQ91" s="2"/>
      <c r="GR91" s="2"/>
      <c r="GS91" s="2"/>
    </row>
    <row r="92" spans="2:201" ht="6.75" customHeight="1">
      <c r="B92" s="409"/>
      <c r="C92" s="410"/>
      <c r="D92" s="410"/>
      <c r="E92" s="410"/>
      <c r="F92" s="410"/>
      <c r="G92" s="410"/>
      <c r="H92" s="410"/>
      <c r="I92" s="470"/>
      <c r="J92" s="435"/>
      <c r="K92" s="436"/>
      <c r="L92" s="164"/>
      <c r="M92" s="435"/>
      <c r="N92" s="435"/>
      <c r="O92" s="265"/>
      <c r="P92" s="435"/>
      <c r="Q92" s="435"/>
      <c r="R92" s="160"/>
      <c r="S92" s="437"/>
      <c r="T92" s="436"/>
      <c r="U92" s="437"/>
      <c r="V92" s="435"/>
      <c r="W92" s="172"/>
      <c r="X92" s="435"/>
      <c r="Y92" s="435"/>
      <c r="Z92" s="447"/>
      <c r="AA92" s="435"/>
      <c r="AB92" s="435"/>
      <c r="AC92" s="172"/>
      <c r="AD92" s="435"/>
      <c r="AE92" s="436"/>
      <c r="AF92" s="437"/>
      <c r="AG92" s="435"/>
      <c r="AH92" s="172"/>
      <c r="AI92" s="435"/>
      <c r="AJ92" s="435"/>
      <c r="AK92" s="447"/>
      <c r="AL92" s="435"/>
      <c r="AM92" s="435"/>
      <c r="AN92" s="172"/>
      <c r="AO92" s="435"/>
      <c r="AP92" s="436"/>
      <c r="AQ92" s="437"/>
      <c r="AR92" s="436"/>
      <c r="AS92" s="164"/>
      <c r="AT92" s="435"/>
      <c r="AU92" s="435"/>
      <c r="AV92" s="265"/>
      <c r="AW92" s="435"/>
      <c r="AX92" s="435"/>
      <c r="AY92" s="160"/>
      <c r="AZ92" s="437"/>
      <c r="BA92" s="436"/>
      <c r="BB92" s="414"/>
      <c r="BC92" s="415"/>
      <c r="BD92" s="415"/>
      <c r="BE92" s="415"/>
      <c r="BF92" s="415"/>
      <c r="BG92" s="415"/>
      <c r="BH92" s="415"/>
      <c r="BI92" s="415"/>
      <c r="BJ92" s="415"/>
      <c r="BK92" s="415"/>
      <c r="BL92" s="416"/>
      <c r="BM92" s="431"/>
      <c r="BN92" s="432"/>
      <c r="BO92" s="432"/>
      <c r="BP92" s="432"/>
      <c r="BQ92" s="432"/>
      <c r="BR92" s="433"/>
      <c r="BS92" s="431"/>
      <c r="BT92" s="432"/>
      <c r="BU92" s="432"/>
      <c r="BV92" s="432"/>
      <c r="BW92" s="432"/>
      <c r="BX92" s="433"/>
      <c r="BY92" s="431"/>
      <c r="BZ92" s="448"/>
      <c r="CA92" s="448"/>
      <c r="CB92" s="448"/>
      <c r="CC92" s="448"/>
      <c r="CD92" s="433"/>
      <c r="CE92" s="449"/>
      <c r="CF92" s="449"/>
      <c r="CG92" s="2"/>
      <c r="CH92" s="2"/>
      <c r="CI92" s="2"/>
      <c r="CJ92" s="2"/>
      <c r="CK92" s="2"/>
      <c r="CL92" s="2"/>
      <c r="CM92" s="2"/>
      <c r="CN92" s="2"/>
      <c r="CO92" s="2"/>
      <c r="CP92" s="2"/>
      <c r="DP92" s="301"/>
      <c r="DQ92" s="302"/>
      <c r="DR92" s="302"/>
      <c r="DS92" s="302"/>
      <c r="DT92" s="302"/>
      <c r="DU92" s="302"/>
      <c r="DV92" s="302"/>
      <c r="DW92" s="303"/>
      <c r="DX92" s="258"/>
      <c r="DY92" s="253"/>
      <c r="DZ92" s="22"/>
      <c r="EA92" s="258"/>
      <c r="EB92" s="258"/>
      <c r="EC92" s="258"/>
      <c r="ED92" s="258"/>
      <c r="EE92" s="19"/>
      <c r="EF92" s="252"/>
      <c r="EG92" s="253"/>
      <c r="EH92" s="252"/>
      <c r="EI92" s="253"/>
      <c r="EJ92" s="22"/>
      <c r="EK92" s="258"/>
      <c r="EL92" s="258"/>
      <c r="EM92" s="258"/>
      <c r="EN92" s="258"/>
      <c r="EO92" s="19"/>
      <c r="EP92" s="252"/>
      <c r="EQ92" s="253"/>
      <c r="ER92" s="252"/>
      <c r="ES92" s="253"/>
      <c r="ET92" s="22"/>
      <c r="EU92" s="258"/>
      <c r="EV92" s="258"/>
      <c r="EW92" s="258"/>
      <c r="EX92" s="258"/>
      <c r="EY92" s="19"/>
      <c r="EZ92" s="252"/>
      <c r="FA92" s="253"/>
      <c r="FB92" s="252"/>
      <c r="FC92" s="253"/>
      <c r="FD92" s="22"/>
      <c r="FE92" s="258"/>
      <c r="FF92" s="258"/>
      <c r="FG92" s="258"/>
      <c r="FH92" s="258"/>
      <c r="FI92" s="19"/>
      <c r="FJ92" s="252"/>
      <c r="FK92" s="253"/>
      <c r="FL92" s="316"/>
      <c r="FM92" s="317"/>
      <c r="FN92" s="317"/>
      <c r="FO92" s="317"/>
      <c r="FP92" s="317"/>
      <c r="FQ92" s="317"/>
      <c r="FR92" s="317"/>
      <c r="FS92" s="317"/>
      <c r="FT92" s="317"/>
      <c r="FU92" s="318"/>
      <c r="FV92" s="4"/>
      <c r="FW92" s="5"/>
      <c r="FX92" s="5"/>
      <c r="FY92" s="5"/>
      <c r="FZ92" s="5"/>
      <c r="GA92" s="7"/>
      <c r="GB92" s="4"/>
      <c r="GC92" s="5"/>
      <c r="GD92" s="5"/>
      <c r="GE92" s="5"/>
      <c r="GF92" s="5"/>
      <c r="GG92" s="7"/>
      <c r="GH92" s="2"/>
      <c r="GI92" s="2"/>
      <c r="GJ92" s="2"/>
      <c r="GK92" s="2"/>
      <c r="GL92" s="2"/>
      <c r="GM92" s="2"/>
      <c r="GN92" s="257"/>
      <c r="GO92" s="257"/>
      <c r="GQ92" s="2"/>
      <c r="GR92" s="2"/>
      <c r="GS92" s="2"/>
    </row>
    <row r="93" spans="2:201" ht="6.75" customHeight="1">
      <c r="B93" s="409"/>
      <c r="C93" s="410"/>
      <c r="D93" s="410"/>
      <c r="E93" s="410"/>
      <c r="F93" s="410"/>
      <c r="G93" s="410"/>
      <c r="H93" s="410"/>
      <c r="I93" s="470"/>
      <c r="J93" s="435"/>
      <c r="K93" s="436"/>
      <c r="L93" s="164"/>
      <c r="M93" s="435">
        <f>BH61</f>
        <v>10</v>
      </c>
      <c r="N93" s="435"/>
      <c r="O93" s="251" t="s">
        <v>25</v>
      </c>
      <c r="P93" s="435">
        <f>BE61</f>
        <v>15</v>
      </c>
      <c r="Q93" s="435"/>
      <c r="R93" s="160"/>
      <c r="S93" s="437"/>
      <c r="T93" s="436"/>
      <c r="U93" s="437"/>
      <c r="V93" s="435"/>
      <c r="W93" s="172"/>
      <c r="X93" s="435"/>
      <c r="Y93" s="435"/>
      <c r="Z93" s="251"/>
      <c r="AA93" s="435"/>
      <c r="AB93" s="435"/>
      <c r="AC93" s="172"/>
      <c r="AD93" s="435"/>
      <c r="AE93" s="436"/>
      <c r="AF93" s="437"/>
      <c r="AG93" s="435"/>
      <c r="AH93" s="172"/>
      <c r="AI93" s="435"/>
      <c r="AJ93" s="435"/>
      <c r="AK93" s="251"/>
      <c r="AL93" s="435"/>
      <c r="AM93" s="435"/>
      <c r="AN93" s="172"/>
      <c r="AO93" s="435"/>
      <c r="AP93" s="436"/>
      <c r="AQ93" s="437"/>
      <c r="AR93" s="436"/>
      <c r="AS93" s="164"/>
      <c r="AT93" s="435">
        <f>BH85</f>
        <v>0</v>
      </c>
      <c r="AU93" s="435"/>
      <c r="AV93" s="251" t="s">
        <v>25</v>
      </c>
      <c r="AW93" s="435">
        <f>BE85</f>
        <v>0</v>
      </c>
      <c r="AX93" s="435"/>
      <c r="AY93" s="160"/>
      <c r="AZ93" s="437"/>
      <c r="BA93" s="436"/>
      <c r="BB93" s="414"/>
      <c r="BC93" s="415"/>
      <c r="BD93" s="415"/>
      <c r="BE93" s="415"/>
      <c r="BF93" s="415"/>
      <c r="BG93" s="415"/>
      <c r="BH93" s="415"/>
      <c r="BI93" s="415"/>
      <c r="BJ93" s="415"/>
      <c r="BK93" s="415"/>
      <c r="BL93" s="416"/>
      <c r="BM93" s="451"/>
      <c r="BN93" s="452"/>
      <c r="BO93" s="452"/>
      <c r="BP93" s="452"/>
      <c r="BQ93" s="452"/>
      <c r="BR93" s="453"/>
      <c r="BS93" s="451"/>
      <c r="BT93" s="452"/>
      <c r="BU93" s="452"/>
      <c r="BV93" s="452"/>
      <c r="BW93" s="452"/>
      <c r="BX93" s="453"/>
      <c r="BY93" s="451"/>
      <c r="BZ93" s="452"/>
      <c r="CA93" s="452"/>
      <c r="CB93" s="452"/>
      <c r="CC93" s="452"/>
      <c r="CD93" s="453"/>
      <c r="CE93" s="449"/>
      <c r="CF93" s="449"/>
      <c r="CG93" s="2"/>
      <c r="CH93" s="2"/>
      <c r="CI93" s="2"/>
      <c r="CJ93" s="2"/>
      <c r="CK93" s="2"/>
      <c r="CL93" s="2"/>
      <c r="CM93" s="2"/>
      <c r="CN93" s="2"/>
      <c r="CO93" s="2"/>
      <c r="CP93" s="2"/>
      <c r="DP93" s="301"/>
      <c r="DQ93" s="302"/>
      <c r="DR93" s="302"/>
      <c r="DS93" s="302"/>
      <c r="DT93" s="302"/>
      <c r="DU93" s="302"/>
      <c r="DV93" s="302"/>
      <c r="DW93" s="303"/>
      <c r="DX93" s="258"/>
      <c r="DY93" s="253"/>
      <c r="DZ93" s="22"/>
      <c r="EA93" s="258" t="str">
        <f>IF(M93&gt;P93,"1",IF(M93&lt;P93,"0"))</f>
        <v>0</v>
      </c>
      <c r="EB93" s="258"/>
      <c r="EC93" s="258" t="str">
        <f>IF(M93&lt;P93,"1",IF(M93&gt;P93,"0"))</f>
        <v>1</v>
      </c>
      <c r="ED93" s="258"/>
      <c r="EE93" s="19"/>
      <c r="EF93" s="252"/>
      <c r="EG93" s="253"/>
      <c r="EH93" s="252"/>
      <c r="EI93" s="253"/>
      <c r="EJ93" s="22"/>
      <c r="EK93" s="258" t="b">
        <f>IF(X93&gt;AA93,"1",IF(X93&lt;AA93,"0"))</f>
        <v>0</v>
      </c>
      <c r="EL93" s="258"/>
      <c r="EM93" s="258" t="b">
        <f>IF(X93&lt;AA93,"1",IF(X93&gt;AA93,"0"))</f>
        <v>0</v>
      </c>
      <c r="EN93" s="258"/>
      <c r="EO93" s="19"/>
      <c r="EP93" s="252"/>
      <c r="EQ93" s="253"/>
      <c r="ER93" s="252"/>
      <c r="ES93" s="253"/>
      <c r="ET93" s="22"/>
      <c r="EU93" s="258" t="b">
        <f>IF(AI93&gt;AL93,"1",IF(AI93&lt;AL93,"0"))</f>
        <v>0</v>
      </c>
      <c r="EV93" s="258"/>
      <c r="EW93" s="258" t="b">
        <f>IF(AI93&lt;AL93,"1",IF(AI93&gt;AL93,"0"))</f>
        <v>0</v>
      </c>
      <c r="EX93" s="258"/>
      <c r="EY93" s="19"/>
      <c r="EZ93" s="252"/>
      <c r="FA93" s="253"/>
      <c r="FB93" s="252"/>
      <c r="FC93" s="253"/>
      <c r="FD93" s="22"/>
      <c r="FE93" s="258" t="b">
        <f>IF(AT93&gt;AW93,"1",IF(AT93&lt;AW93,"0"))</f>
        <v>0</v>
      </c>
      <c r="FF93" s="258"/>
      <c r="FG93" s="258" t="b">
        <f>IF(AT93&lt;AW93,"1",IF(AT93&gt;AW93,"0"))</f>
        <v>0</v>
      </c>
      <c r="FH93" s="258"/>
      <c r="FI93" s="19"/>
      <c r="FJ93" s="252"/>
      <c r="FK93" s="253"/>
      <c r="FL93" s="316"/>
      <c r="FM93" s="317"/>
      <c r="FN93" s="317"/>
      <c r="FO93" s="317"/>
      <c r="FP93" s="317"/>
      <c r="FQ93" s="317"/>
      <c r="FR93" s="317"/>
      <c r="FS93" s="317"/>
      <c r="FT93" s="317"/>
      <c r="FU93" s="318"/>
      <c r="FV93" s="4"/>
      <c r="FW93" s="5"/>
      <c r="FX93" s="5"/>
      <c r="FY93" s="5"/>
      <c r="FZ93" s="5"/>
      <c r="GA93" s="7"/>
      <c r="GB93" s="4"/>
      <c r="GC93" s="5"/>
      <c r="GD93" s="5"/>
      <c r="GE93" s="5"/>
      <c r="GF93" s="5"/>
      <c r="GG93" s="7"/>
      <c r="GH93" s="2"/>
      <c r="GI93" s="2"/>
      <c r="GJ93" s="2"/>
      <c r="GK93" s="2"/>
      <c r="GL93" s="2"/>
      <c r="GM93" s="2"/>
      <c r="GN93" s="257"/>
      <c r="GO93" s="257"/>
      <c r="GQ93" s="2"/>
      <c r="GR93" s="2"/>
      <c r="GS93" s="2"/>
    </row>
    <row r="94" spans="2:201" ht="6.75" customHeight="1">
      <c r="B94" s="152"/>
      <c r="C94" s="148"/>
      <c r="D94" s="148"/>
      <c r="E94" s="148"/>
      <c r="F94" s="148"/>
      <c r="G94" s="148"/>
      <c r="H94" s="148"/>
      <c r="I94" s="149"/>
      <c r="J94" s="159"/>
      <c r="K94" s="159"/>
      <c r="L94" s="165"/>
      <c r="M94" s="435"/>
      <c r="N94" s="435"/>
      <c r="O94" s="265"/>
      <c r="P94" s="435"/>
      <c r="Q94" s="435"/>
      <c r="R94" s="166"/>
      <c r="S94" s="159"/>
      <c r="T94" s="160"/>
      <c r="U94" s="171"/>
      <c r="V94" s="172"/>
      <c r="W94" s="172"/>
      <c r="X94" s="435"/>
      <c r="Y94" s="435"/>
      <c r="Z94" s="447"/>
      <c r="AA94" s="435"/>
      <c r="AB94" s="435"/>
      <c r="AC94" s="172"/>
      <c r="AD94" s="172"/>
      <c r="AE94" s="173"/>
      <c r="AF94" s="171"/>
      <c r="AG94" s="172"/>
      <c r="AH94" s="172"/>
      <c r="AI94" s="435"/>
      <c r="AJ94" s="435"/>
      <c r="AK94" s="447"/>
      <c r="AL94" s="435"/>
      <c r="AM94" s="435"/>
      <c r="AN94" s="172"/>
      <c r="AO94" s="172"/>
      <c r="AP94" s="173"/>
      <c r="AQ94" s="164"/>
      <c r="AR94" s="159"/>
      <c r="AS94" s="165"/>
      <c r="AT94" s="435"/>
      <c r="AU94" s="435"/>
      <c r="AV94" s="265"/>
      <c r="AW94" s="435"/>
      <c r="AX94" s="435"/>
      <c r="AY94" s="166"/>
      <c r="AZ94" s="159"/>
      <c r="BA94" s="160"/>
      <c r="BB94" s="414"/>
      <c r="BC94" s="415"/>
      <c r="BD94" s="415"/>
      <c r="BE94" s="415"/>
      <c r="BF94" s="415"/>
      <c r="BG94" s="415"/>
      <c r="BH94" s="415"/>
      <c r="BI94" s="415"/>
      <c r="BJ94" s="415"/>
      <c r="BK94" s="415"/>
      <c r="BL94" s="416"/>
      <c r="BM94" s="454"/>
      <c r="BN94" s="455"/>
      <c r="BO94" s="455"/>
      <c r="BP94" s="455"/>
      <c r="BQ94" s="455"/>
      <c r="BR94" s="456"/>
      <c r="BS94" s="460">
        <f>GB94</f>
        <v>0.25</v>
      </c>
      <c r="BT94" s="461"/>
      <c r="BU94" s="461"/>
      <c r="BV94" s="461"/>
      <c r="BW94" s="461"/>
      <c r="BX94" s="462"/>
      <c r="BY94" s="466">
        <f>GH94</f>
        <v>0.67123287671232879</v>
      </c>
      <c r="BZ94" s="455"/>
      <c r="CA94" s="455"/>
      <c r="CB94" s="455"/>
      <c r="CC94" s="455"/>
      <c r="CD94" s="456"/>
      <c r="CE94" s="449"/>
      <c r="CF94" s="449"/>
      <c r="CG94" s="2"/>
      <c r="CH94" s="2"/>
      <c r="CI94" s="2"/>
      <c r="CJ94" s="2"/>
      <c r="CK94" s="2"/>
      <c r="CL94" s="2"/>
      <c r="CM94" s="2"/>
      <c r="CN94" s="2"/>
      <c r="CO94" s="2"/>
      <c r="CP94" s="2"/>
      <c r="DP94" s="30"/>
      <c r="DQ94" s="31"/>
      <c r="DR94" s="31"/>
      <c r="DS94" s="31"/>
      <c r="DT94" s="31"/>
      <c r="DU94" s="31"/>
      <c r="DV94" s="31"/>
      <c r="DW94" s="32"/>
      <c r="DX94" s="18"/>
      <c r="DY94" s="18"/>
      <c r="DZ94" s="23"/>
      <c r="EA94" s="258"/>
      <c r="EB94" s="258"/>
      <c r="EC94" s="258"/>
      <c r="ED94" s="258"/>
      <c r="EE94" s="24"/>
      <c r="EF94" s="18"/>
      <c r="EG94" s="19"/>
      <c r="EH94" s="22"/>
      <c r="EI94" s="18"/>
      <c r="EJ94" s="23"/>
      <c r="EK94" s="258"/>
      <c r="EL94" s="258"/>
      <c r="EM94" s="258"/>
      <c r="EN94" s="258"/>
      <c r="EO94" s="24"/>
      <c r="EP94" s="18"/>
      <c r="EQ94" s="19"/>
      <c r="ER94" s="22"/>
      <c r="ES94" s="18"/>
      <c r="ET94" s="23"/>
      <c r="EU94" s="258"/>
      <c r="EV94" s="258"/>
      <c r="EW94" s="258"/>
      <c r="EX94" s="258"/>
      <c r="EY94" s="24"/>
      <c r="EZ94" s="18"/>
      <c r="FA94" s="19"/>
      <c r="FB94" s="22"/>
      <c r="FC94" s="18"/>
      <c r="FD94" s="23"/>
      <c r="FE94" s="258"/>
      <c r="FF94" s="258"/>
      <c r="FG94" s="258"/>
      <c r="FH94" s="258"/>
      <c r="FI94" s="24"/>
      <c r="FJ94" s="18"/>
      <c r="FK94" s="19"/>
      <c r="FL94" s="316"/>
      <c r="FM94" s="317"/>
      <c r="FN94" s="317"/>
      <c r="FO94" s="317"/>
      <c r="FP94" s="317"/>
      <c r="FQ94" s="317"/>
      <c r="FR94" s="317"/>
      <c r="FS94" s="317"/>
      <c r="FT94" s="317"/>
      <c r="FU94" s="318"/>
      <c r="FV94" s="271">
        <f>IF(FZ90=0,FV90,FV90/FZ90)</f>
        <v>0</v>
      </c>
      <c r="FW94" s="284"/>
      <c r="FX94" s="284"/>
      <c r="FY94" s="284"/>
      <c r="FZ94" s="284"/>
      <c r="GA94" s="285"/>
      <c r="GB94" s="271">
        <f>GW66</f>
        <v>0.25</v>
      </c>
      <c r="GC94" s="284"/>
      <c r="GD94" s="284"/>
      <c r="GE94" s="284"/>
      <c r="GF94" s="284"/>
      <c r="GG94" s="285"/>
      <c r="GH94" s="289">
        <f>GH90/GL90</f>
        <v>0.67123287671232879</v>
      </c>
      <c r="GI94" s="290"/>
      <c r="GJ94" s="290"/>
      <c r="GK94" s="290"/>
      <c r="GL94" s="290"/>
      <c r="GM94" s="291"/>
      <c r="GN94" s="257"/>
      <c r="GO94" s="257"/>
      <c r="GQ94" s="2"/>
      <c r="GR94" s="2"/>
      <c r="GS94" s="2"/>
    </row>
    <row r="95" spans="2:201" ht="6.75" customHeight="1">
      <c r="B95" s="155"/>
      <c r="C95" s="156"/>
      <c r="D95" s="156"/>
      <c r="E95" s="156"/>
      <c r="F95" s="156"/>
      <c r="G95" s="156"/>
      <c r="H95" s="156"/>
      <c r="I95" s="15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6"/>
      <c r="U95" s="174"/>
      <c r="V95" s="175"/>
      <c r="W95" s="175"/>
      <c r="X95" s="175"/>
      <c r="Y95" s="175"/>
      <c r="Z95" s="175"/>
      <c r="AA95" s="175"/>
      <c r="AB95" s="175"/>
      <c r="AC95" s="175"/>
      <c r="AD95" s="175"/>
      <c r="AE95" s="176"/>
      <c r="AF95" s="174"/>
      <c r="AG95" s="175"/>
      <c r="AH95" s="175"/>
      <c r="AI95" s="175"/>
      <c r="AJ95" s="175"/>
      <c r="AK95" s="175"/>
      <c r="AL95" s="175"/>
      <c r="AM95" s="175"/>
      <c r="AN95" s="175"/>
      <c r="AO95" s="175"/>
      <c r="AP95" s="176"/>
      <c r="AQ95" s="165"/>
      <c r="AR95" s="167"/>
      <c r="AS95" s="167"/>
      <c r="AT95" s="167"/>
      <c r="AU95" s="167"/>
      <c r="AV95" s="167"/>
      <c r="AW95" s="167"/>
      <c r="AX95" s="167"/>
      <c r="AY95" s="167"/>
      <c r="AZ95" s="167"/>
      <c r="BA95" s="166"/>
      <c r="BB95" s="417"/>
      <c r="BC95" s="418"/>
      <c r="BD95" s="418"/>
      <c r="BE95" s="418"/>
      <c r="BF95" s="418"/>
      <c r="BG95" s="418"/>
      <c r="BH95" s="418"/>
      <c r="BI95" s="418"/>
      <c r="BJ95" s="418"/>
      <c r="BK95" s="418"/>
      <c r="BL95" s="419"/>
      <c r="BM95" s="457"/>
      <c r="BN95" s="458"/>
      <c r="BO95" s="458"/>
      <c r="BP95" s="458"/>
      <c r="BQ95" s="458"/>
      <c r="BR95" s="459"/>
      <c r="BS95" s="463"/>
      <c r="BT95" s="464"/>
      <c r="BU95" s="464"/>
      <c r="BV95" s="464"/>
      <c r="BW95" s="464"/>
      <c r="BX95" s="465"/>
      <c r="BY95" s="457"/>
      <c r="BZ95" s="458"/>
      <c r="CA95" s="458"/>
      <c r="CB95" s="458"/>
      <c r="CC95" s="458"/>
      <c r="CD95" s="459"/>
      <c r="CE95" s="449"/>
      <c r="CF95" s="449"/>
      <c r="CG95" s="2"/>
      <c r="CH95" s="2"/>
      <c r="CI95" s="2"/>
      <c r="CJ95" s="2"/>
      <c r="CK95" s="2"/>
      <c r="CL95" s="2"/>
      <c r="CM95" s="2"/>
      <c r="CN95" s="2"/>
      <c r="CO95" s="2"/>
      <c r="CP95" s="2"/>
      <c r="DP95" s="33"/>
      <c r="DQ95" s="34"/>
      <c r="DR95" s="34"/>
      <c r="DS95" s="34"/>
      <c r="DT95" s="34"/>
      <c r="DU95" s="34"/>
      <c r="DV95" s="34"/>
      <c r="DW95" s="35"/>
      <c r="DX95" s="25"/>
      <c r="DY95" s="25"/>
      <c r="DZ95" s="25"/>
      <c r="EA95" s="25"/>
      <c r="EB95" s="25"/>
      <c r="EC95" s="25"/>
      <c r="ED95" s="25"/>
      <c r="EE95" s="25"/>
      <c r="EF95" s="25"/>
      <c r="EG95" s="24"/>
      <c r="EH95" s="23"/>
      <c r="EI95" s="25"/>
      <c r="EJ95" s="25"/>
      <c r="EK95" s="25"/>
      <c r="EL95" s="25"/>
      <c r="EM95" s="25"/>
      <c r="EN95" s="25"/>
      <c r="EO95" s="25"/>
      <c r="EP95" s="25"/>
      <c r="EQ95" s="24"/>
      <c r="ER95" s="23"/>
      <c r="ES95" s="25"/>
      <c r="ET95" s="25"/>
      <c r="EU95" s="25"/>
      <c r="EV95" s="25"/>
      <c r="EW95" s="25"/>
      <c r="EX95" s="25"/>
      <c r="EY95" s="25"/>
      <c r="EZ95" s="25"/>
      <c r="FA95" s="24"/>
      <c r="FB95" s="23"/>
      <c r="FC95" s="25"/>
      <c r="FD95" s="25"/>
      <c r="FE95" s="25"/>
      <c r="FF95" s="25"/>
      <c r="FG95" s="25"/>
      <c r="FH95" s="25"/>
      <c r="FI95" s="25"/>
      <c r="FJ95" s="25"/>
      <c r="FK95" s="24"/>
      <c r="FL95" s="319"/>
      <c r="FM95" s="320"/>
      <c r="FN95" s="320"/>
      <c r="FO95" s="320"/>
      <c r="FP95" s="320"/>
      <c r="FQ95" s="320"/>
      <c r="FR95" s="320"/>
      <c r="FS95" s="320"/>
      <c r="FT95" s="320"/>
      <c r="FU95" s="321"/>
      <c r="FV95" s="286"/>
      <c r="FW95" s="287"/>
      <c r="FX95" s="287"/>
      <c r="FY95" s="287"/>
      <c r="FZ95" s="287"/>
      <c r="GA95" s="288"/>
      <c r="GB95" s="286"/>
      <c r="GC95" s="287"/>
      <c r="GD95" s="287"/>
      <c r="GE95" s="287"/>
      <c r="GF95" s="287"/>
      <c r="GG95" s="288"/>
      <c r="GH95" s="292"/>
      <c r="GI95" s="293"/>
      <c r="GJ95" s="293"/>
      <c r="GK95" s="293"/>
      <c r="GL95" s="293"/>
      <c r="GM95" s="294"/>
      <c r="GN95" s="257"/>
      <c r="GO95" s="257"/>
      <c r="GQ95" s="2"/>
      <c r="GR95" s="2"/>
      <c r="GS95" s="2"/>
    </row>
    <row r="96" spans="2:201" ht="9.9499999999999993" customHeight="1"/>
    <row r="97" ht="9.9499999999999993" customHeight="1"/>
    <row r="98" ht="9.9499999999999993" customHeight="1"/>
  </sheetData>
  <sheetProtection sheet="1" objects="1" scenarios="1"/>
  <protectedRanges>
    <protectedRange sqref="AD8:AE9 AO8:AP9 AZ8:BA9 BK8:BL9 AO16:AP17 AZ16:BA17 BK16:BL17 AZ24:BA25 BK24:BL25 BK32:BL33 AD56:AE57 AO56:AP57 AZ56:BA57 BK56:BL57 AO64:AP65 AZ64:BA65 BK64:BL65 AZ72:BA73 BK72:BL73 BK80:BL81" name="範囲1"/>
  </protectedRanges>
  <mergeCells count="1252">
    <mergeCell ref="GH94:GM95"/>
    <mergeCell ref="EM93:EN94"/>
    <mergeCell ref="EU93:EV94"/>
    <mergeCell ref="EW93:EX94"/>
    <mergeCell ref="FE93:FF94"/>
    <mergeCell ref="FG93:FH94"/>
    <mergeCell ref="BM94:BR95"/>
    <mergeCell ref="BS94:BX95"/>
    <mergeCell ref="BY94:CD95"/>
    <mergeCell ref="AI93:AJ94"/>
    <mergeCell ref="AK93:AK94"/>
    <mergeCell ref="AL93:AM94"/>
    <mergeCell ref="AT93:AU94"/>
    <mergeCell ref="AV93:AV94"/>
    <mergeCell ref="AW93:AX94"/>
    <mergeCell ref="M93:N94"/>
    <mergeCell ref="O93:O94"/>
    <mergeCell ref="P93:Q94"/>
    <mergeCell ref="X93:Y94"/>
    <mergeCell ref="Z93:Z94"/>
    <mergeCell ref="AA93:AB94"/>
    <mergeCell ref="AW91:AX92"/>
    <mergeCell ref="EA91:EB92"/>
    <mergeCell ref="EC91:ED92"/>
    <mergeCell ref="EK91:EL92"/>
    <mergeCell ref="EM91:EN92"/>
    <mergeCell ref="EU91:EV92"/>
    <mergeCell ref="BM92:BR93"/>
    <mergeCell ref="BS92:BX93"/>
    <mergeCell ref="BY92:CD93"/>
    <mergeCell ref="EA93:EB94"/>
    <mergeCell ref="GH90:GI91"/>
    <mergeCell ref="AF90:AG93"/>
    <mergeCell ref="AO90:AP93"/>
    <mergeCell ref="AQ90:AR93"/>
    <mergeCell ref="AZ90:BA93"/>
    <mergeCell ref="BM90:BN91"/>
    <mergeCell ref="BO90:BP91"/>
    <mergeCell ref="AK91:AK92"/>
    <mergeCell ref="AL91:AM92"/>
    <mergeCell ref="AT91:AU92"/>
    <mergeCell ref="AV91:AV92"/>
    <mergeCell ref="EM89:EN90"/>
    <mergeCell ref="EU89:EV90"/>
    <mergeCell ref="EW89:EX90"/>
    <mergeCell ref="FE89:FF90"/>
    <mergeCell ref="FG89:FH90"/>
    <mergeCell ref="AI91:AJ92"/>
    <mergeCell ref="FV90:FW91"/>
    <mergeCell ref="FX90:FY91"/>
    <mergeCell ref="FZ90:GA91"/>
    <mergeCell ref="GB90:GC91"/>
    <mergeCell ref="GD90:GE91"/>
    <mergeCell ref="GF90:GG91"/>
    <mergeCell ref="EH90:EI93"/>
    <mergeCell ref="EP90:EQ93"/>
    <mergeCell ref="ER90:ES93"/>
    <mergeCell ref="EZ90:FA93"/>
    <mergeCell ref="FB90:FC93"/>
    <mergeCell ref="FJ90:FK93"/>
    <mergeCell ref="EW91:EX92"/>
    <mergeCell ref="FE91:FF92"/>
    <mergeCell ref="FG91:FH92"/>
    <mergeCell ref="EK93:EL94"/>
    <mergeCell ref="BY90:BZ91"/>
    <mergeCell ref="CA90:CB91"/>
    <mergeCell ref="CC90:CD91"/>
    <mergeCell ref="DP90:DW93"/>
    <mergeCell ref="DX90:DY93"/>
    <mergeCell ref="EF90:EG93"/>
    <mergeCell ref="EC93:ED94"/>
    <mergeCell ref="FV94:GA95"/>
    <mergeCell ref="GB94:GG95"/>
    <mergeCell ref="J90:K93"/>
    <mergeCell ref="S90:T93"/>
    <mergeCell ref="U90:V93"/>
    <mergeCell ref="AD90:AE93"/>
    <mergeCell ref="AT89:AU90"/>
    <mergeCell ref="AV89:AV90"/>
    <mergeCell ref="AW89:AX90"/>
    <mergeCell ref="EA89:EB90"/>
    <mergeCell ref="EC89:ED90"/>
    <mergeCell ref="EK89:EL90"/>
    <mergeCell ref="BQ90:BR91"/>
    <mergeCell ref="BS90:BT91"/>
    <mergeCell ref="BU90:BV91"/>
    <mergeCell ref="BW90:BX91"/>
    <mergeCell ref="GN88:GO95"/>
    <mergeCell ref="M89:N90"/>
    <mergeCell ref="O89:O90"/>
    <mergeCell ref="P89:Q90"/>
    <mergeCell ref="X89:Y90"/>
    <mergeCell ref="Z89:Z90"/>
    <mergeCell ref="AA89:AB90"/>
    <mergeCell ref="AI89:AJ90"/>
    <mergeCell ref="AK89:AK90"/>
    <mergeCell ref="AL89:AM90"/>
    <mergeCell ref="GJ90:GK91"/>
    <mergeCell ref="GL90:GM91"/>
    <mergeCell ref="M91:N92"/>
    <mergeCell ref="O91:O92"/>
    <mergeCell ref="P91:Q92"/>
    <mergeCell ref="X91:Y92"/>
    <mergeCell ref="Z91:Z92"/>
    <mergeCell ref="AA91:AB92"/>
    <mergeCell ref="GH86:GM87"/>
    <mergeCell ref="B88:C89"/>
    <mergeCell ref="BB88:BL95"/>
    <mergeCell ref="BM88:BR89"/>
    <mergeCell ref="BS88:BX89"/>
    <mergeCell ref="BY88:CD89"/>
    <mergeCell ref="CE88:CF95"/>
    <mergeCell ref="DP88:DQ89"/>
    <mergeCell ref="FL88:FU95"/>
    <mergeCell ref="FO85:FP86"/>
    <mergeCell ref="FQ85:FR86"/>
    <mergeCell ref="BM86:BR87"/>
    <mergeCell ref="BS86:BX87"/>
    <mergeCell ref="BY86:CD87"/>
    <mergeCell ref="FV86:GA87"/>
    <mergeCell ref="EA85:EB86"/>
    <mergeCell ref="EC85:ED86"/>
    <mergeCell ref="EK85:EL86"/>
    <mergeCell ref="EM85:EN86"/>
    <mergeCell ref="EU85:EV86"/>
    <mergeCell ref="EW85:EX86"/>
    <mergeCell ref="AI85:AJ86"/>
    <mergeCell ref="AK85:AK86"/>
    <mergeCell ref="AL85:AM86"/>
    <mergeCell ref="BE85:BF86"/>
    <mergeCell ref="BG85:BG86"/>
    <mergeCell ref="BH85:BI86"/>
    <mergeCell ref="B82:I85"/>
    <mergeCell ref="J82:K85"/>
    <mergeCell ref="EW83:EX84"/>
    <mergeCell ref="FO83:FP84"/>
    <mergeCell ref="B90:I93"/>
    <mergeCell ref="S82:T85"/>
    <mergeCell ref="U82:V85"/>
    <mergeCell ref="AD82:AE85"/>
    <mergeCell ref="AF82:AG85"/>
    <mergeCell ref="AO82:AP85"/>
    <mergeCell ref="BB82:BC85"/>
    <mergeCell ref="BK82:BL85"/>
    <mergeCell ref="EC81:ED82"/>
    <mergeCell ref="EK81:EL82"/>
    <mergeCell ref="EM81:EN82"/>
    <mergeCell ref="EU81:EV82"/>
    <mergeCell ref="EW81:EX82"/>
    <mergeCell ref="FO81:FP82"/>
    <mergeCell ref="FL82:FM85"/>
    <mergeCell ref="EU83:EV84"/>
    <mergeCell ref="GB86:GG87"/>
    <mergeCell ref="EC83:ED84"/>
    <mergeCell ref="EK83:EL84"/>
    <mergeCell ref="EM83:EN84"/>
    <mergeCell ref="BU82:BV83"/>
    <mergeCell ref="BW82:BX83"/>
    <mergeCell ref="BY82:BZ83"/>
    <mergeCell ref="CA82:CB83"/>
    <mergeCell ref="CC82:CD83"/>
    <mergeCell ref="DP82:DW85"/>
    <mergeCell ref="FQ81:FR82"/>
    <mergeCell ref="FQ83:FR84"/>
    <mergeCell ref="BM84:BR85"/>
    <mergeCell ref="BS84:BX85"/>
    <mergeCell ref="BY84:CD85"/>
    <mergeCell ref="FV82:FW83"/>
    <mergeCell ref="FZ82:GA83"/>
    <mergeCell ref="O85:O86"/>
    <mergeCell ref="P85:Q86"/>
    <mergeCell ref="X85:Y86"/>
    <mergeCell ref="Z85:Z86"/>
    <mergeCell ref="AA85:AB86"/>
    <mergeCell ref="AI83:AJ84"/>
    <mergeCell ref="AK83:AK84"/>
    <mergeCell ref="AL83:AM84"/>
    <mergeCell ref="BE83:BF84"/>
    <mergeCell ref="BG83:BG84"/>
    <mergeCell ref="BH83:BI84"/>
    <mergeCell ref="DP80:DQ81"/>
    <mergeCell ref="FB80:FK87"/>
    <mergeCell ref="GN80:GO87"/>
    <mergeCell ref="M81:N82"/>
    <mergeCell ref="O81:O82"/>
    <mergeCell ref="P81:Q82"/>
    <mergeCell ref="X81:Y82"/>
    <mergeCell ref="Z81:Z82"/>
    <mergeCell ref="AA81:AB82"/>
    <mergeCell ref="AI81:AJ82"/>
    <mergeCell ref="GH82:GI83"/>
    <mergeCell ref="GJ82:GK83"/>
    <mergeCell ref="GL82:GM83"/>
    <mergeCell ref="M83:N84"/>
    <mergeCell ref="O83:O84"/>
    <mergeCell ref="P83:Q84"/>
    <mergeCell ref="X83:Y84"/>
    <mergeCell ref="Z83:Z84"/>
    <mergeCell ref="AA83:AB84"/>
    <mergeCell ref="FT82:FU85"/>
    <mergeCell ref="GF82:GG83"/>
    <mergeCell ref="GB82:GC83"/>
    <mergeCell ref="GD82:GE83"/>
    <mergeCell ref="DX82:DY85"/>
    <mergeCell ref="EF82:EG85"/>
    <mergeCell ref="EH82:EI85"/>
    <mergeCell ref="EP82:EQ85"/>
    <mergeCell ref="ER82:ES85"/>
    <mergeCell ref="EZ82:FA85"/>
    <mergeCell ref="EA83:EB84"/>
    <mergeCell ref="FV78:GA79"/>
    <mergeCell ref="GB78:GG79"/>
    <mergeCell ref="GH78:GM79"/>
    <mergeCell ref="B80:C81"/>
    <mergeCell ref="AQ80:BA87"/>
    <mergeCell ref="BK80:BL81"/>
    <mergeCell ref="BM80:BR81"/>
    <mergeCell ref="BS80:BX81"/>
    <mergeCell ref="BY80:CD81"/>
    <mergeCell ref="CE80:CF87"/>
    <mergeCell ref="FG77:FH78"/>
    <mergeCell ref="FO77:FP78"/>
    <mergeCell ref="FQ77:FR78"/>
    <mergeCell ref="BM78:BR79"/>
    <mergeCell ref="BS78:BX79"/>
    <mergeCell ref="BY78:CD79"/>
    <mergeCell ref="AT77:AU78"/>
    <mergeCell ref="AV77:AV78"/>
    <mergeCell ref="AW77:AX78"/>
    <mergeCell ref="BE77:BF78"/>
    <mergeCell ref="BG77:BG78"/>
    <mergeCell ref="M85:N86"/>
    <mergeCell ref="AK81:AK82"/>
    <mergeCell ref="AL81:AM82"/>
    <mergeCell ref="BE81:BF82"/>
    <mergeCell ref="BG81:BG82"/>
    <mergeCell ref="BH81:BI82"/>
    <mergeCell ref="EA81:EB82"/>
    <mergeCell ref="BM82:BN83"/>
    <mergeCell ref="BO82:BP83"/>
    <mergeCell ref="BQ82:BR83"/>
    <mergeCell ref="BS82:BT83"/>
    <mergeCell ref="CC74:CD75"/>
    <mergeCell ref="DP74:DW77"/>
    <mergeCell ref="FQ75:FR76"/>
    <mergeCell ref="BM76:BR77"/>
    <mergeCell ref="BS76:BX77"/>
    <mergeCell ref="BY76:CD77"/>
    <mergeCell ref="FX82:FY83"/>
    <mergeCell ref="M77:N78"/>
    <mergeCell ref="O77:O78"/>
    <mergeCell ref="P77:Q78"/>
    <mergeCell ref="X77:Y78"/>
    <mergeCell ref="Z77:Z78"/>
    <mergeCell ref="AA77:AB78"/>
    <mergeCell ref="BH75:BI76"/>
    <mergeCell ref="EA75:EB76"/>
    <mergeCell ref="EC75:ED76"/>
    <mergeCell ref="EK75:EL76"/>
    <mergeCell ref="EM75:EN76"/>
    <mergeCell ref="FE75:FF76"/>
    <mergeCell ref="AA75:AB76"/>
    <mergeCell ref="AT75:AU76"/>
    <mergeCell ref="AV75:AV76"/>
    <mergeCell ref="AW75:AX76"/>
    <mergeCell ref="BE75:BF76"/>
    <mergeCell ref="BG75:BG76"/>
    <mergeCell ref="BH77:BI78"/>
    <mergeCell ref="DP72:DQ73"/>
    <mergeCell ref="ER72:FA79"/>
    <mergeCell ref="GF74:GG75"/>
    <mergeCell ref="GH74:GI75"/>
    <mergeCell ref="GJ74:GK75"/>
    <mergeCell ref="GL74:GM75"/>
    <mergeCell ref="GS74:GS77"/>
    <mergeCell ref="M75:N76"/>
    <mergeCell ref="O75:O76"/>
    <mergeCell ref="P75:Q76"/>
    <mergeCell ref="X75:Y76"/>
    <mergeCell ref="Z75:Z76"/>
    <mergeCell ref="FT74:FU77"/>
    <mergeCell ref="FV74:FW75"/>
    <mergeCell ref="FX74:FY75"/>
    <mergeCell ref="FZ74:GA75"/>
    <mergeCell ref="GB74:GC75"/>
    <mergeCell ref="GD74:GE75"/>
    <mergeCell ref="DX74:DY77"/>
    <mergeCell ref="EF74:EG77"/>
    <mergeCell ref="EH74:EI77"/>
    <mergeCell ref="EP74:EQ77"/>
    <mergeCell ref="FB74:FC77"/>
    <mergeCell ref="FJ74:FK77"/>
    <mergeCell ref="FG75:FH76"/>
    <mergeCell ref="EA77:EB78"/>
    <mergeCell ref="EC77:ED78"/>
    <mergeCell ref="EK77:EL78"/>
    <mergeCell ref="BU74:BV75"/>
    <mergeCell ref="BW74:BX75"/>
    <mergeCell ref="BY74:BZ75"/>
    <mergeCell ref="CA74:CB75"/>
    <mergeCell ref="AT69:AU70"/>
    <mergeCell ref="AV69:AV70"/>
    <mergeCell ref="FQ73:FR74"/>
    <mergeCell ref="B74:I77"/>
    <mergeCell ref="J74:K77"/>
    <mergeCell ref="S74:T77"/>
    <mergeCell ref="U74:V77"/>
    <mergeCell ref="AD74:AE77"/>
    <mergeCell ref="AQ74:AR77"/>
    <mergeCell ref="AZ74:BA77"/>
    <mergeCell ref="BB74:BC77"/>
    <mergeCell ref="BK74:BL77"/>
    <mergeCell ref="EC73:ED74"/>
    <mergeCell ref="EK73:EL74"/>
    <mergeCell ref="EM73:EN74"/>
    <mergeCell ref="FE73:FF74"/>
    <mergeCell ref="FG73:FH74"/>
    <mergeCell ref="FO73:FP74"/>
    <mergeCell ref="FL74:FM77"/>
    <mergeCell ref="FO75:FP76"/>
    <mergeCell ref="EM77:EN78"/>
    <mergeCell ref="FE77:FF78"/>
    <mergeCell ref="AV73:AV74"/>
    <mergeCell ref="AW73:AX74"/>
    <mergeCell ref="BE73:BF74"/>
    <mergeCell ref="BG73:BG74"/>
    <mergeCell ref="BH73:BI74"/>
    <mergeCell ref="EA73:EB74"/>
    <mergeCell ref="BM74:BN75"/>
    <mergeCell ref="BO74:BP75"/>
    <mergeCell ref="BQ74:BR75"/>
    <mergeCell ref="BS74:BT75"/>
    <mergeCell ref="FT66:FU69"/>
    <mergeCell ref="FV66:FW67"/>
    <mergeCell ref="GN72:GO79"/>
    <mergeCell ref="M73:N74"/>
    <mergeCell ref="O73:O74"/>
    <mergeCell ref="P73:Q74"/>
    <mergeCell ref="X73:Y74"/>
    <mergeCell ref="Z73:Z74"/>
    <mergeCell ref="AA73:AB74"/>
    <mergeCell ref="AT73:AU74"/>
    <mergeCell ref="GB70:GG71"/>
    <mergeCell ref="GH70:GM71"/>
    <mergeCell ref="B72:C73"/>
    <mergeCell ref="AF72:AP79"/>
    <mergeCell ref="AZ72:BA73"/>
    <mergeCell ref="BK72:BL73"/>
    <mergeCell ref="BM72:BR73"/>
    <mergeCell ref="BS72:BX73"/>
    <mergeCell ref="BY72:CD73"/>
    <mergeCell ref="CE72:CF79"/>
    <mergeCell ref="FO69:FP70"/>
    <mergeCell ref="FQ69:FR70"/>
    <mergeCell ref="BM70:BR71"/>
    <mergeCell ref="BS70:BX71"/>
    <mergeCell ref="BY70:CD71"/>
    <mergeCell ref="FV70:GA71"/>
    <mergeCell ref="EA69:EB70"/>
    <mergeCell ref="EC69:ED70"/>
    <mergeCell ref="EU69:EV70"/>
    <mergeCell ref="EW69:EX70"/>
    <mergeCell ref="FE69:FF70"/>
    <mergeCell ref="FG69:FH70"/>
    <mergeCell ref="BW66:BX67"/>
    <mergeCell ref="BY66:BZ67"/>
    <mergeCell ref="AW69:AX70"/>
    <mergeCell ref="BE69:BF70"/>
    <mergeCell ref="BG69:BG70"/>
    <mergeCell ref="BH69:BI70"/>
    <mergeCell ref="FQ67:FR68"/>
    <mergeCell ref="BM68:BR69"/>
    <mergeCell ref="BS68:BX69"/>
    <mergeCell ref="BY68:CD69"/>
    <mergeCell ref="GS68:GS71"/>
    <mergeCell ref="M69:N70"/>
    <mergeCell ref="O69:O70"/>
    <mergeCell ref="P69:Q70"/>
    <mergeCell ref="AI69:AJ70"/>
    <mergeCell ref="AK69:AK70"/>
    <mergeCell ref="AT67:AU68"/>
    <mergeCell ref="AV67:AV68"/>
    <mergeCell ref="AW67:AX68"/>
    <mergeCell ref="BE67:BF68"/>
    <mergeCell ref="BG67:BG68"/>
    <mergeCell ref="BH67:BI68"/>
    <mergeCell ref="GF66:GG67"/>
    <mergeCell ref="GH66:GI67"/>
    <mergeCell ref="GJ66:GK67"/>
    <mergeCell ref="GL66:GM67"/>
    <mergeCell ref="M67:N68"/>
    <mergeCell ref="O67:O68"/>
    <mergeCell ref="P67:Q68"/>
    <mergeCell ref="AI67:AJ68"/>
    <mergeCell ref="AK67:AK68"/>
    <mergeCell ref="AL67:AM68"/>
    <mergeCell ref="B66:I69"/>
    <mergeCell ref="J66:K69"/>
    <mergeCell ref="S66:T69"/>
    <mergeCell ref="AF66:AG69"/>
    <mergeCell ref="AO66:AP69"/>
    <mergeCell ref="AQ66:AR69"/>
    <mergeCell ref="AL69:AM70"/>
    <mergeCell ref="EU65:EV66"/>
    <mergeCell ref="EW65:EX66"/>
    <mergeCell ref="FE65:FF66"/>
    <mergeCell ref="FG65:FH66"/>
    <mergeCell ref="FO65:FP66"/>
    <mergeCell ref="FQ65:FR66"/>
    <mergeCell ref="FL66:FM69"/>
    <mergeCell ref="FE67:FF68"/>
    <mergeCell ref="FG67:FH68"/>
    <mergeCell ref="FO67:FP68"/>
    <mergeCell ref="AW65:AX66"/>
    <mergeCell ref="BE65:BF66"/>
    <mergeCell ref="BG65:BG66"/>
    <mergeCell ref="BH65:BI66"/>
    <mergeCell ref="EA65:EB66"/>
    <mergeCell ref="EC65:ED66"/>
    <mergeCell ref="AZ66:BA69"/>
    <mergeCell ref="BB66:BC69"/>
    <mergeCell ref="BK66:BL69"/>
    <mergeCell ref="BM66:BN67"/>
    <mergeCell ref="EH64:EQ71"/>
    <mergeCell ref="DX66:DY69"/>
    <mergeCell ref="EF66:EG69"/>
    <mergeCell ref="ER66:ES69"/>
    <mergeCell ref="EZ66:FA69"/>
    <mergeCell ref="GN64:GO71"/>
    <mergeCell ref="M65:N66"/>
    <mergeCell ref="O65:O66"/>
    <mergeCell ref="P65:Q66"/>
    <mergeCell ref="AI65:AJ66"/>
    <mergeCell ref="AK65:AK66"/>
    <mergeCell ref="AL65:AM66"/>
    <mergeCell ref="AT65:AU66"/>
    <mergeCell ref="AV65:AV66"/>
    <mergeCell ref="BS64:BX65"/>
    <mergeCell ref="BY64:CD65"/>
    <mergeCell ref="CE64:CF71"/>
    <mergeCell ref="CJ64:CL65"/>
    <mergeCell ref="CM64:CW65"/>
    <mergeCell ref="DP64:DQ65"/>
    <mergeCell ref="CA66:CB67"/>
    <mergeCell ref="CC66:CD67"/>
    <mergeCell ref="DP66:DW69"/>
    <mergeCell ref="FX66:FY67"/>
    <mergeCell ref="FZ66:GA67"/>
    <mergeCell ref="GB66:GC67"/>
    <mergeCell ref="GD66:GE67"/>
    <mergeCell ref="FB66:FC69"/>
    <mergeCell ref="FJ66:FK69"/>
    <mergeCell ref="EA67:EB68"/>
    <mergeCell ref="EC67:ED68"/>
    <mergeCell ref="EU67:EV68"/>
    <mergeCell ref="EW67:EX68"/>
    <mergeCell ref="BO66:BP67"/>
    <mergeCell ref="BQ66:BR67"/>
    <mergeCell ref="BS66:BT67"/>
    <mergeCell ref="BU66:BV67"/>
    <mergeCell ref="GF58:GG59"/>
    <mergeCell ref="FV62:GA63"/>
    <mergeCell ref="GB62:GG63"/>
    <mergeCell ref="GH62:GM63"/>
    <mergeCell ref="GS62:GS65"/>
    <mergeCell ref="B64:C65"/>
    <mergeCell ref="U64:AE71"/>
    <mergeCell ref="AO64:AP65"/>
    <mergeCell ref="AZ64:BA65"/>
    <mergeCell ref="BK64:BL65"/>
    <mergeCell ref="BM64:BR65"/>
    <mergeCell ref="FQ61:FR62"/>
    <mergeCell ref="BM62:BR63"/>
    <mergeCell ref="BS62:BX63"/>
    <mergeCell ref="BY62:CD63"/>
    <mergeCell ref="CJ62:CL63"/>
    <mergeCell ref="CM62:CW63"/>
    <mergeCell ref="BG61:BG62"/>
    <mergeCell ref="BH61:BI62"/>
    <mergeCell ref="EK61:EL62"/>
    <mergeCell ref="EM61:EN62"/>
    <mergeCell ref="EU61:EV62"/>
    <mergeCell ref="EW61:EX62"/>
    <mergeCell ref="AK61:AK62"/>
    <mergeCell ref="AL61:AM62"/>
    <mergeCell ref="AT61:AU62"/>
    <mergeCell ref="AV61:AV62"/>
    <mergeCell ref="AW61:AX62"/>
    <mergeCell ref="BE61:BF62"/>
    <mergeCell ref="B58:I61"/>
    <mergeCell ref="U58:V61"/>
    <mergeCell ref="AF58:AG61"/>
    <mergeCell ref="EK59:EL60"/>
    <mergeCell ref="EM59:EN60"/>
    <mergeCell ref="EU59:EV60"/>
    <mergeCell ref="EW59:EX60"/>
    <mergeCell ref="BO58:BP59"/>
    <mergeCell ref="BQ58:BR59"/>
    <mergeCell ref="BS58:BT59"/>
    <mergeCell ref="BU58:BV59"/>
    <mergeCell ref="BW58:BX59"/>
    <mergeCell ref="BY58:BZ59"/>
    <mergeCell ref="AD58:AE61"/>
    <mergeCell ref="FO59:FP60"/>
    <mergeCell ref="FQ59:FR60"/>
    <mergeCell ref="BM60:BR61"/>
    <mergeCell ref="BS60:BX61"/>
    <mergeCell ref="BY60:CD61"/>
    <mergeCell ref="CJ60:CL61"/>
    <mergeCell ref="CM60:CW61"/>
    <mergeCell ref="FE61:FF62"/>
    <mergeCell ref="FG61:FH62"/>
    <mergeCell ref="FO61:FP62"/>
    <mergeCell ref="AT59:AU60"/>
    <mergeCell ref="AV59:AV60"/>
    <mergeCell ref="AW59:AX60"/>
    <mergeCell ref="BE59:BF60"/>
    <mergeCell ref="BG59:BG60"/>
    <mergeCell ref="BH59:BI60"/>
    <mergeCell ref="AO58:AP61"/>
    <mergeCell ref="FL58:FM61"/>
    <mergeCell ref="FE59:FF60"/>
    <mergeCell ref="FG59:FH60"/>
    <mergeCell ref="AW57:AX58"/>
    <mergeCell ref="BE57:BF58"/>
    <mergeCell ref="BG57:BG58"/>
    <mergeCell ref="BH57:BI58"/>
    <mergeCell ref="EK57:EL58"/>
    <mergeCell ref="EM57:EN58"/>
    <mergeCell ref="AZ58:BA61"/>
    <mergeCell ref="BB58:BC61"/>
    <mergeCell ref="BK58:BL61"/>
    <mergeCell ref="BM58:BN59"/>
    <mergeCell ref="GH58:GI59"/>
    <mergeCell ref="GJ58:GK59"/>
    <mergeCell ref="GL58:GM59"/>
    <mergeCell ref="X59:Y60"/>
    <mergeCell ref="Z59:Z60"/>
    <mergeCell ref="AA59:AB60"/>
    <mergeCell ref="AI59:AJ60"/>
    <mergeCell ref="AK59:AK60"/>
    <mergeCell ref="AL59:AM60"/>
    <mergeCell ref="FT58:FU61"/>
    <mergeCell ref="FV58:FW59"/>
    <mergeCell ref="FX58:FY59"/>
    <mergeCell ref="FZ58:GA59"/>
    <mergeCell ref="GB58:GC59"/>
    <mergeCell ref="GD58:GE59"/>
    <mergeCell ref="DP58:DW61"/>
    <mergeCell ref="EH58:EI61"/>
    <mergeCell ref="EP58:EQ61"/>
    <mergeCell ref="ER58:ES61"/>
    <mergeCell ref="EZ58:FA61"/>
    <mergeCell ref="FB58:FC61"/>
    <mergeCell ref="GN56:GO63"/>
    <mergeCell ref="GS56:GS59"/>
    <mergeCell ref="X57:Y58"/>
    <mergeCell ref="Z57:Z58"/>
    <mergeCell ref="AA57:AB58"/>
    <mergeCell ref="AI57:AJ58"/>
    <mergeCell ref="AK57:AK58"/>
    <mergeCell ref="AL57:AM58"/>
    <mergeCell ref="AT57:AU58"/>
    <mergeCell ref="AV57:AV58"/>
    <mergeCell ref="BY56:CD57"/>
    <mergeCell ref="CE56:CF63"/>
    <mergeCell ref="CJ56:CL57"/>
    <mergeCell ref="CM56:CW57"/>
    <mergeCell ref="DP56:DQ57"/>
    <mergeCell ref="DX56:EG63"/>
    <mergeCell ref="CA58:CB59"/>
    <mergeCell ref="CC58:CD59"/>
    <mergeCell ref="CJ58:CL59"/>
    <mergeCell ref="CM58:CW59"/>
    <mergeCell ref="AQ58:AR61"/>
    <mergeCell ref="X61:Y62"/>
    <mergeCell ref="Z61:Z62"/>
    <mergeCell ref="AA61:AB62"/>
    <mergeCell ref="AI61:AJ62"/>
    <mergeCell ref="EU57:EV58"/>
    <mergeCell ref="EW57:EX58"/>
    <mergeCell ref="FE57:FF58"/>
    <mergeCell ref="FG57:FH58"/>
    <mergeCell ref="FO57:FP58"/>
    <mergeCell ref="FQ57:FR58"/>
    <mergeCell ref="FJ58:FK61"/>
    <mergeCell ref="B54:I55"/>
    <mergeCell ref="DP54:DW55"/>
    <mergeCell ref="B56:C57"/>
    <mergeCell ref="J56:T63"/>
    <mergeCell ref="AD56:AE57"/>
    <mergeCell ref="AO56:AP57"/>
    <mergeCell ref="AZ56:BA57"/>
    <mergeCell ref="BK56:BL57"/>
    <mergeCell ref="BM56:BR57"/>
    <mergeCell ref="BS56:BX57"/>
    <mergeCell ref="GN51:GO55"/>
    <mergeCell ref="J53:T55"/>
    <mergeCell ref="U53:AE55"/>
    <mergeCell ref="AF53:AP55"/>
    <mergeCell ref="AQ53:BA55"/>
    <mergeCell ref="BB53:BL55"/>
    <mergeCell ref="DX53:EG55"/>
    <mergeCell ref="EH53:EQ55"/>
    <mergeCell ref="ER53:FA55"/>
    <mergeCell ref="FB53:FK55"/>
    <mergeCell ref="ER51:ES52"/>
    <mergeCell ref="FB51:FC52"/>
    <mergeCell ref="FL51:FM52"/>
    <mergeCell ref="FV51:GA55"/>
    <mergeCell ref="GB51:GG55"/>
    <mergeCell ref="GH51:GM55"/>
    <mergeCell ref="FL53:FU55"/>
    <mergeCell ref="BS51:BX55"/>
    <mergeCell ref="BY51:CD55"/>
    <mergeCell ref="CE51:CF55"/>
    <mergeCell ref="DP51:DW53"/>
    <mergeCell ref="DX51:DY52"/>
    <mergeCell ref="EH51:EI52"/>
    <mergeCell ref="FV46:GA47"/>
    <mergeCell ref="GB46:GG47"/>
    <mergeCell ref="GH46:GM47"/>
    <mergeCell ref="B51:I53"/>
    <mergeCell ref="J51:K52"/>
    <mergeCell ref="U51:V52"/>
    <mergeCell ref="AF51:AG52"/>
    <mergeCell ref="AQ51:AR52"/>
    <mergeCell ref="BB51:BC52"/>
    <mergeCell ref="BM51:BR55"/>
    <mergeCell ref="EM45:EN46"/>
    <mergeCell ref="EU45:EV46"/>
    <mergeCell ref="EW45:EX46"/>
    <mergeCell ref="FE45:FF46"/>
    <mergeCell ref="FG45:FH46"/>
    <mergeCell ref="BM46:BR47"/>
    <mergeCell ref="BS46:BX47"/>
    <mergeCell ref="BY46:CD47"/>
    <mergeCell ref="AI45:AJ46"/>
    <mergeCell ref="AK45:AK46"/>
    <mergeCell ref="AL45:AM46"/>
    <mergeCell ref="AT45:AU46"/>
    <mergeCell ref="AV45:AV46"/>
    <mergeCell ref="AW45:AX46"/>
    <mergeCell ref="M45:N46"/>
    <mergeCell ref="O45:O46"/>
    <mergeCell ref="P45:Q46"/>
    <mergeCell ref="X45:Y46"/>
    <mergeCell ref="Z45:Z46"/>
    <mergeCell ref="AA45:AB46"/>
    <mergeCell ref="B42:I45"/>
    <mergeCell ref="GH42:GI43"/>
    <mergeCell ref="GJ42:GK43"/>
    <mergeCell ref="GL42:GM43"/>
    <mergeCell ref="M43:N44"/>
    <mergeCell ref="O43:O44"/>
    <mergeCell ref="P43:Q44"/>
    <mergeCell ref="X43:Y44"/>
    <mergeCell ref="Z43:Z44"/>
    <mergeCell ref="AA43:AB44"/>
    <mergeCell ref="AI43:AJ44"/>
    <mergeCell ref="FV42:FW43"/>
    <mergeCell ref="FX42:FY43"/>
    <mergeCell ref="FZ42:GA43"/>
    <mergeCell ref="GB42:GC43"/>
    <mergeCell ref="GD42:GE43"/>
    <mergeCell ref="GF42:GG43"/>
    <mergeCell ref="EH42:EI45"/>
    <mergeCell ref="EP42:EQ45"/>
    <mergeCell ref="ER42:ES45"/>
    <mergeCell ref="EZ42:FA45"/>
    <mergeCell ref="FB42:FC45"/>
    <mergeCell ref="FJ42:FK45"/>
    <mergeCell ref="EF42:EG45"/>
    <mergeCell ref="EC45:ED46"/>
    <mergeCell ref="AF42:AG45"/>
    <mergeCell ref="AO42:AP45"/>
    <mergeCell ref="AQ42:AR45"/>
    <mergeCell ref="AZ42:BA45"/>
    <mergeCell ref="BM42:BN43"/>
    <mergeCell ref="BO42:BP43"/>
    <mergeCell ref="AK43:AK44"/>
    <mergeCell ref="AL43:AM44"/>
    <mergeCell ref="AT43:AU44"/>
    <mergeCell ref="AV43:AV44"/>
    <mergeCell ref="EM41:EN42"/>
    <mergeCell ref="EU41:EV42"/>
    <mergeCell ref="EW41:EX42"/>
    <mergeCell ref="FE41:FF42"/>
    <mergeCell ref="FG41:FH42"/>
    <mergeCell ref="AW43:AX44"/>
    <mergeCell ref="EA43:EB44"/>
    <mergeCell ref="EC43:ED44"/>
    <mergeCell ref="EK43:EL44"/>
    <mergeCell ref="EM43:EN44"/>
    <mergeCell ref="EU43:EV44"/>
    <mergeCell ref="BM44:BR45"/>
    <mergeCell ref="BS44:BX45"/>
    <mergeCell ref="BY44:CD45"/>
    <mergeCell ref="EA45:EB46"/>
    <mergeCell ref="S42:T45"/>
    <mergeCell ref="U42:V45"/>
    <mergeCell ref="AD42:AE45"/>
    <mergeCell ref="AT41:AU42"/>
    <mergeCell ref="AV41:AV42"/>
    <mergeCell ref="AW41:AX42"/>
    <mergeCell ref="EA41:EB42"/>
    <mergeCell ref="EC41:ED42"/>
    <mergeCell ref="EK41:EL42"/>
    <mergeCell ref="BQ42:BR43"/>
    <mergeCell ref="BS42:BT43"/>
    <mergeCell ref="BU42:BV43"/>
    <mergeCell ref="BW42:BX43"/>
    <mergeCell ref="GN40:GO47"/>
    <mergeCell ref="M41:N42"/>
    <mergeCell ref="O41:O42"/>
    <mergeCell ref="P41:Q42"/>
    <mergeCell ref="X41:Y42"/>
    <mergeCell ref="Z41:Z42"/>
    <mergeCell ref="AA41:AB42"/>
    <mergeCell ref="AI41:AJ42"/>
    <mergeCell ref="AK41:AK42"/>
    <mergeCell ref="AL41:AM42"/>
    <mergeCell ref="EW43:EX44"/>
    <mergeCell ref="FE43:FF44"/>
    <mergeCell ref="FG43:FH44"/>
    <mergeCell ref="EK45:EL46"/>
    <mergeCell ref="BY42:BZ43"/>
    <mergeCell ref="CA42:CB43"/>
    <mergeCell ref="CC42:CD43"/>
    <mergeCell ref="DP42:DW45"/>
    <mergeCell ref="DX42:DY45"/>
    <mergeCell ref="GH38:GM39"/>
    <mergeCell ref="B40:C41"/>
    <mergeCell ref="BB40:BL47"/>
    <mergeCell ref="BM40:BR41"/>
    <mergeCell ref="BS40:BX41"/>
    <mergeCell ref="BY40:CD41"/>
    <mergeCell ref="CE40:CF47"/>
    <mergeCell ref="DP40:DQ41"/>
    <mergeCell ref="FL40:FU47"/>
    <mergeCell ref="FO37:FP38"/>
    <mergeCell ref="FQ37:FR38"/>
    <mergeCell ref="BM38:BR39"/>
    <mergeCell ref="BS38:BX39"/>
    <mergeCell ref="BY38:CD39"/>
    <mergeCell ref="FV38:GA39"/>
    <mergeCell ref="EA37:EB38"/>
    <mergeCell ref="EC37:ED38"/>
    <mergeCell ref="EK37:EL38"/>
    <mergeCell ref="EM37:EN38"/>
    <mergeCell ref="EU37:EV38"/>
    <mergeCell ref="EW37:EX38"/>
    <mergeCell ref="AI37:AJ38"/>
    <mergeCell ref="AK37:AK38"/>
    <mergeCell ref="AL37:AM38"/>
    <mergeCell ref="BE37:BF38"/>
    <mergeCell ref="BG37:BG38"/>
    <mergeCell ref="BH37:BI38"/>
    <mergeCell ref="B34:I37"/>
    <mergeCell ref="J34:K37"/>
    <mergeCell ref="EW35:EX36"/>
    <mergeCell ref="FO35:FP36"/>
    <mergeCell ref="J42:K45"/>
    <mergeCell ref="S34:T37"/>
    <mergeCell ref="U34:V37"/>
    <mergeCell ref="AD34:AE37"/>
    <mergeCell ref="AF34:AG37"/>
    <mergeCell ref="AO34:AP37"/>
    <mergeCell ref="BB34:BC37"/>
    <mergeCell ref="BK34:BL37"/>
    <mergeCell ref="EC33:ED34"/>
    <mergeCell ref="EK33:EL34"/>
    <mergeCell ref="EM33:EN34"/>
    <mergeCell ref="EU33:EV34"/>
    <mergeCell ref="EW33:EX34"/>
    <mergeCell ref="FO33:FP34"/>
    <mergeCell ref="FL34:FM37"/>
    <mergeCell ref="EU35:EV36"/>
    <mergeCell ref="GB38:GG39"/>
    <mergeCell ref="EC35:ED36"/>
    <mergeCell ref="EK35:EL36"/>
    <mergeCell ref="EM35:EN36"/>
    <mergeCell ref="BU34:BV35"/>
    <mergeCell ref="BW34:BX35"/>
    <mergeCell ref="BY34:BZ35"/>
    <mergeCell ref="CA34:CB35"/>
    <mergeCell ref="CC34:CD35"/>
    <mergeCell ref="DP34:DW37"/>
    <mergeCell ref="FQ33:FR34"/>
    <mergeCell ref="FQ35:FR36"/>
    <mergeCell ref="BM36:BR37"/>
    <mergeCell ref="BS36:BX37"/>
    <mergeCell ref="BY36:CD37"/>
    <mergeCell ref="FV34:FW35"/>
    <mergeCell ref="FZ34:GA35"/>
    <mergeCell ref="O37:O38"/>
    <mergeCell ref="P37:Q38"/>
    <mergeCell ref="X37:Y38"/>
    <mergeCell ref="Z37:Z38"/>
    <mergeCell ref="AA37:AB38"/>
    <mergeCell ref="AI35:AJ36"/>
    <mergeCell ref="AK35:AK36"/>
    <mergeCell ref="AL35:AM36"/>
    <mergeCell ref="BE35:BF36"/>
    <mergeCell ref="BG35:BG36"/>
    <mergeCell ref="BH35:BI36"/>
    <mergeCell ref="DP32:DQ33"/>
    <mergeCell ref="FB32:FK39"/>
    <mergeCell ref="GN32:GO39"/>
    <mergeCell ref="M33:N34"/>
    <mergeCell ref="O33:O34"/>
    <mergeCell ref="P33:Q34"/>
    <mergeCell ref="X33:Y34"/>
    <mergeCell ref="Z33:Z34"/>
    <mergeCell ref="AA33:AB34"/>
    <mergeCell ref="AI33:AJ34"/>
    <mergeCell ref="GH34:GI35"/>
    <mergeCell ref="GJ34:GK35"/>
    <mergeCell ref="GL34:GM35"/>
    <mergeCell ref="M35:N36"/>
    <mergeCell ref="O35:O36"/>
    <mergeCell ref="P35:Q36"/>
    <mergeCell ref="X35:Y36"/>
    <mergeCell ref="Z35:Z36"/>
    <mergeCell ref="AA35:AB36"/>
    <mergeCell ref="FT34:FU37"/>
    <mergeCell ref="GF34:GG35"/>
    <mergeCell ref="GB34:GC35"/>
    <mergeCell ref="GD34:GE35"/>
    <mergeCell ref="DX34:DY37"/>
    <mergeCell ref="EF34:EG37"/>
    <mergeCell ref="EH34:EI37"/>
    <mergeCell ref="EP34:EQ37"/>
    <mergeCell ref="ER34:ES37"/>
    <mergeCell ref="EZ34:FA37"/>
    <mergeCell ref="EA35:EB36"/>
    <mergeCell ref="FV30:GA31"/>
    <mergeCell ref="GB30:GG31"/>
    <mergeCell ref="GH30:GM31"/>
    <mergeCell ref="B32:C33"/>
    <mergeCell ref="AQ32:BA39"/>
    <mergeCell ref="BK32:BL33"/>
    <mergeCell ref="BM32:BR33"/>
    <mergeCell ref="BS32:BX33"/>
    <mergeCell ref="BY32:CD33"/>
    <mergeCell ref="CE32:CF39"/>
    <mergeCell ref="FG29:FH30"/>
    <mergeCell ref="FO29:FP30"/>
    <mergeCell ref="FQ29:FR30"/>
    <mergeCell ref="BM30:BR31"/>
    <mergeCell ref="BS30:BX31"/>
    <mergeCell ref="BY30:CD31"/>
    <mergeCell ref="AT29:AU30"/>
    <mergeCell ref="AV29:AV30"/>
    <mergeCell ref="AW29:AX30"/>
    <mergeCell ref="BE29:BF30"/>
    <mergeCell ref="BG29:BG30"/>
    <mergeCell ref="M37:N38"/>
    <mergeCell ref="AK33:AK34"/>
    <mergeCell ref="AL33:AM34"/>
    <mergeCell ref="BE33:BF34"/>
    <mergeCell ref="BG33:BG34"/>
    <mergeCell ref="BH33:BI34"/>
    <mergeCell ref="EA33:EB34"/>
    <mergeCell ref="BM34:BN35"/>
    <mergeCell ref="BO34:BP35"/>
    <mergeCell ref="BQ34:BR35"/>
    <mergeCell ref="BS34:BT35"/>
    <mergeCell ref="CC26:CD27"/>
    <mergeCell ref="DP26:DW29"/>
    <mergeCell ref="FQ27:FR28"/>
    <mergeCell ref="BM28:BR29"/>
    <mergeCell ref="BS28:BX29"/>
    <mergeCell ref="BY28:CD29"/>
    <mergeCell ref="FX34:FY35"/>
    <mergeCell ref="P29:Q30"/>
    <mergeCell ref="X29:Y30"/>
    <mergeCell ref="Z29:Z30"/>
    <mergeCell ref="AA29:AB30"/>
    <mergeCell ref="BH27:BI28"/>
    <mergeCell ref="EA27:EB28"/>
    <mergeCell ref="EC27:ED28"/>
    <mergeCell ref="EK27:EL28"/>
    <mergeCell ref="EM27:EN28"/>
    <mergeCell ref="FE27:FF28"/>
    <mergeCell ref="AA27:AB28"/>
    <mergeCell ref="AT27:AU28"/>
    <mergeCell ref="AV27:AV28"/>
    <mergeCell ref="AW27:AX28"/>
    <mergeCell ref="BE27:BF28"/>
    <mergeCell ref="BG27:BG28"/>
    <mergeCell ref="BH29:BI30"/>
    <mergeCell ref="GF26:GG27"/>
    <mergeCell ref="GH26:GI27"/>
    <mergeCell ref="GJ26:GK27"/>
    <mergeCell ref="GL26:GM27"/>
    <mergeCell ref="GS26:GS29"/>
    <mergeCell ref="M27:N28"/>
    <mergeCell ref="O27:O28"/>
    <mergeCell ref="P27:Q28"/>
    <mergeCell ref="X27:Y28"/>
    <mergeCell ref="Z27:Z28"/>
    <mergeCell ref="FT26:FU29"/>
    <mergeCell ref="FV26:FW27"/>
    <mergeCell ref="FX26:FY27"/>
    <mergeCell ref="FZ26:GA27"/>
    <mergeCell ref="GB26:GC27"/>
    <mergeCell ref="GD26:GE27"/>
    <mergeCell ref="DX26:DY29"/>
    <mergeCell ref="EF26:EG29"/>
    <mergeCell ref="EH26:EI29"/>
    <mergeCell ref="EP26:EQ29"/>
    <mergeCell ref="FB26:FC29"/>
    <mergeCell ref="FJ26:FK29"/>
    <mergeCell ref="FG27:FH28"/>
    <mergeCell ref="EA29:EB30"/>
    <mergeCell ref="EC29:ED30"/>
    <mergeCell ref="EK29:EL30"/>
    <mergeCell ref="BU26:BV27"/>
    <mergeCell ref="BW26:BX27"/>
    <mergeCell ref="BY26:BZ27"/>
    <mergeCell ref="CA26:CB27"/>
    <mergeCell ref="M29:N30"/>
    <mergeCell ref="O29:O30"/>
    <mergeCell ref="FQ25:FR26"/>
    <mergeCell ref="B26:I29"/>
    <mergeCell ref="J26:K29"/>
    <mergeCell ref="S26:T29"/>
    <mergeCell ref="U26:V29"/>
    <mergeCell ref="AD26:AE29"/>
    <mergeCell ref="AQ26:AR29"/>
    <mergeCell ref="AZ26:BA29"/>
    <mergeCell ref="BB26:BC29"/>
    <mergeCell ref="BK26:BL29"/>
    <mergeCell ref="EC25:ED26"/>
    <mergeCell ref="EK25:EL26"/>
    <mergeCell ref="EM25:EN26"/>
    <mergeCell ref="FE25:FF26"/>
    <mergeCell ref="FG25:FH26"/>
    <mergeCell ref="FO25:FP26"/>
    <mergeCell ref="FL26:FM29"/>
    <mergeCell ref="FO27:FP28"/>
    <mergeCell ref="EM29:EN30"/>
    <mergeCell ref="FE29:FF30"/>
    <mergeCell ref="AV25:AV26"/>
    <mergeCell ref="AW25:AX26"/>
    <mergeCell ref="BE25:BF26"/>
    <mergeCell ref="BG25:BG26"/>
    <mergeCell ref="BH25:BI26"/>
    <mergeCell ref="EA25:EB26"/>
    <mergeCell ref="BM26:BN27"/>
    <mergeCell ref="BO26:BP27"/>
    <mergeCell ref="BQ26:BR27"/>
    <mergeCell ref="BS26:BT27"/>
    <mergeCell ref="DP24:DQ25"/>
    <mergeCell ref="ER24:FA31"/>
    <mergeCell ref="GN24:GO31"/>
    <mergeCell ref="M25:N26"/>
    <mergeCell ref="O25:O26"/>
    <mergeCell ref="P25:Q26"/>
    <mergeCell ref="X25:Y26"/>
    <mergeCell ref="Z25:Z26"/>
    <mergeCell ref="AA25:AB26"/>
    <mergeCell ref="AT25:AU26"/>
    <mergeCell ref="GB22:GG23"/>
    <mergeCell ref="GH22:GM23"/>
    <mergeCell ref="B24:C25"/>
    <mergeCell ref="AF24:AP31"/>
    <mergeCell ref="AZ24:BA25"/>
    <mergeCell ref="BK24:BL25"/>
    <mergeCell ref="BM24:BR25"/>
    <mergeCell ref="BS24:BX25"/>
    <mergeCell ref="BY24:CD25"/>
    <mergeCell ref="CE24:CF31"/>
    <mergeCell ref="FO21:FP22"/>
    <mergeCell ref="FQ21:FR22"/>
    <mergeCell ref="BM22:BR23"/>
    <mergeCell ref="BS22:BX23"/>
    <mergeCell ref="BY22:CD23"/>
    <mergeCell ref="FV22:GA23"/>
    <mergeCell ref="EA21:EB22"/>
    <mergeCell ref="EC21:ED22"/>
    <mergeCell ref="EU21:EV22"/>
    <mergeCell ref="EW21:EX22"/>
    <mergeCell ref="FE21:FF22"/>
    <mergeCell ref="FG21:FH22"/>
    <mergeCell ref="AT21:AU22"/>
    <mergeCell ref="AV21:AV22"/>
    <mergeCell ref="BE21:BF22"/>
    <mergeCell ref="BG21:BG22"/>
    <mergeCell ref="BH21:BI22"/>
    <mergeCell ref="FQ19:FR20"/>
    <mergeCell ref="BM20:BR21"/>
    <mergeCell ref="BS20:BX21"/>
    <mergeCell ref="BY20:CD21"/>
    <mergeCell ref="GS20:GS23"/>
    <mergeCell ref="M21:N22"/>
    <mergeCell ref="O21:O22"/>
    <mergeCell ref="P21:Q22"/>
    <mergeCell ref="AI21:AJ22"/>
    <mergeCell ref="AK21:AK22"/>
    <mergeCell ref="AT19:AU20"/>
    <mergeCell ref="AV19:AV20"/>
    <mergeCell ref="AW19:AX20"/>
    <mergeCell ref="BE19:BF20"/>
    <mergeCell ref="BG19:BG20"/>
    <mergeCell ref="BH19:BI20"/>
    <mergeCell ref="GF18:GG19"/>
    <mergeCell ref="GH18:GI19"/>
    <mergeCell ref="GJ18:GK19"/>
    <mergeCell ref="GL18:GM19"/>
    <mergeCell ref="M19:N20"/>
    <mergeCell ref="O19:O20"/>
    <mergeCell ref="P19:Q20"/>
    <mergeCell ref="AI19:AJ20"/>
    <mergeCell ref="AK19:AK20"/>
    <mergeCell ref="AL19:AM20"/>
    <mergeCell ref="FT18:FU21"/>
    <mergeCell ref="FV18:FW19"/>
    <mergeCell ref="GB18:GC19"/>
    <mergeCell ref="GD18:GE19"/>
    <mergeCell ref="FB18:FC21"/>
    <mergeCell ref="FJ18:FK21"/>
    <mergeCell ref="EA19:EB20"/>
    <mergeCell ref="EC19:ED20"/>
    <mergeCell ref="EU19:EV20"/>
    <mergeCell ref="EW19:EX20"/>
    <mergeCell ref="BO18:BP19"/>
    <mergeCell ref="BQ18:BR19"/>
    <mergeCell ref="BS18:BT19"/>
    <mergeCell ref="BU18:BV19"/>
    <mergeCell ref="B18:I21"/>
    <mergeCell ref="J18:K21"/>
    <mergeCell ref="S18:T21"/>
    <mergeCell ref="AF18:AG21"/>
    <mergeCell ref="AO18:AP21"/>
    <mergeCell ref="AQ18:AR21"/>
    <mergeCell ref="AL21:AM22"/>
    <mergeCell ref="EU17:EV18"/>
    <mergeCell ref="EW17:EX18"/>
    <mergeCell ref="FE17:FF18"/>
    <mergeCell ref="FG17:FH18"/>
    <mergeCell ref="FO17:FP18"/>
    <mergeCell ref="FQ17:FR18"/>
    <mergeCell ref="FL18:FM21"/>
    <mergeCell ref="FE19:FF20"/>
    <mergeCell ref="FG19:FH20"/>
    <mergeCell ref="FO19:FP20"/>
    <mergeCell ref="AW17:AX18"/>
    <mergeCell ref="BE17:BF18"/>
    <mergeCell ref="BG17:BG18"/>
    <mergeCell ref="P17:Q18"/>
    <mergeCell ref="AI17:AJ18"/>
    <mergeCell ref="AK17:AK18"/>
    <mergeCell ref="AL17:AM18"/>
    <mergeCell ref="AT17:AU18"/>
    <mergeCell ref="AV17:AV18"/>
    <mergeCell ref="BS16:BX17"/>
    <mergeCell ref="BY16:CD17"/>
    <mergeCell ref="CE16:CF23"/>
    <mergeCell ref="CJ16:CL17"/>
    <mergeCell ref="CM16:CW17"/>
    <mergeCell ref="DP16:DQ17"/>
    <mergeCell ref="CA18:CB19"/>
    <mergeCell ref="CC18:CD19"/>
    <mergeCell ref="DP18:DW21"/>
    <mergeCell ref="FX18:FY19"/>
    <mergeCell ref="FZ18:GA19"/>
    <mergeCell ref="BH17:BI18"/>
    <mergeCell ref="EA17:EB18"/>
    <mergeCell ref="EC17:ED18"/>
    <mergeCell ref="AZ18:BA21"/>
    <mergeCell ref="BB18:BC21"/>
    <mergeCell ref="BK18:BL21"/>
    <mergeCell ref="BM18:BN19"/>
    <mergeCell ref="EH16:EQ23"/>
    <mergeCell ref="DX18:DY21"/>
    <mergeCell ref="EF18:EG21"/>
    <mergeCell ref="ER18:ES21"/>
    <mergeCell ref="EZ18:FA21"/>
    <mergeCell ref="BW18:BX19"/>
    <mergeCell ref="BY18:BZ19"/>
    <mergeCell ref="AW21:AX22"/>
    <mergeCell ref="GH14:GM15"/>
    <mergeCell ref="GS14:GS17"/>
    <mergeCell ref="B16:C17"/>
    <mergeCell ref="U16:AE23"/>
    <mergeCell ref="AO16:AP17"/>
    <mergeCell ref="AZ16:BA17"/>
    <mergeCell ref="BK16:BL17"/>
    <mergeCell ref="BM16:BR17"/>
    <mergeCell ref="FQ13:FR14"/>
    <mergeCell ref="BM14:BR15"/>
    <mergeCell ref="BS14:BX15"/>
    <mergeCell ref="BY14:CD15"/>
    <mergeCell ref="CJ14:CL15"/>
    <mergeCell ref="CM14:CW15"/>
    <mergeCell ref="BG13:BG14"/>
    <mergeCell ref="BH13:BI14"/>
    <mergeCell ref="EK13:EL14"/>
    <mergeCell ref="EM13:EN14"/>
    <mergeCell ref="EU13:EV14"/>
    <mergeCell ref="EW13:EX14"/>
    <mergeCell ref="AK13:AK14"/>
    <mergeCell ref="AL13:AM14"/>
    <mergeCell ref="AT13:AU14"/>
    <mergeCell ref="AV13:AV14"/>
    <mergeCell ref="AW13:AX14"/>
    <mergeCell ref="BE13:BF14"/>
    <mergeCell ref="B10:I13"/>
    <mergeCell ref="U10:V13"/>
    <mergeCell ref="AF10:AG13"/>
    <mergeCell ref="GN16:GO23"/>
    <mergeCell ref="M17:N18"/>
    <mergeCell ref="O17:O18"/>
    <mergeCell ref="BY12:CD13"/>
    <mergeCell ref="CJ12:CL13"/>
    <mergeCell ref="CM12:CW13"/>
    <mergeCell ref="FE13:FF14"/>
    <mergeCell ref="FG13:FH14"/>
    <mergeCell ref="FO13:FP14"/>
    <mergeCell ref="AT11:AU12"/>
    <mergeCell ref="AV11:AV12"/>
    <mergeCell ref="AW11:AX12"/>
    <mergeCell ref="BE11:BF12"/>
    <mergeCell ref="BG11:BG12"/>
    <mergeCell ref="BH11:BI12"/>
    <mergeCell ref="AO10:AP13"/>
    <mergeCell ref="FL10:FM13"/>
    <mergeCell ref="FE11:FF12"/>
    <mergeCell ref="GF10:GG11"/>
    <mergeCell ref="FV14:GA15"/>
    <mergeCell ref="GB14:GG15"/>
    <mergeCell ref="Z11:Z12"/>
    <mergeCell ref="AA11:AB12"/>
    <mergeCell ref="AI11:AJ12"/>
    <mergeCell ref="AK11:AK12"/>
    <mergeCell ref="AL11:AM12"/>
    <mergeCell ref="FT10:FU13"/>
    <mergeCell ref="FV10:FW11"/>
    <mergeCell ref="FX10:FY11"/>
    <mergeCell ref="FZ10:GA11"/>
    <mergeCell ref="GB10:GC11"/>
    <mergeCell ref="GD10:GE11"/>
    <mergeCell ref="DP10:DW13"/>
    <mergeCell ref="EH10:EI13"/>
    <mergeCell ref="EP10:EQ13"/>
    <mergeCell ref="ER10:ES13"/>
    <mergeCell ref="EZ10:FA13"/>
    <mergeCell ref="FB10:FC13"/>
    <mergeCell ref="EK11:EL12"/>
    <mergeCell ref="EM11:EN12"/>
    <mergeCell ref="EU11:EV12"/>
    <mergeCell ref="EW11:EX12"/>
    <mergeCell ref="BO10:BP11"/>
    <mergeCell ref="BQ10:BR11"/>
    <mergeCell ref="BS10:BT11"/>
    <mergeCell ref="BU10:BV11"/>
    <mergeCell ref="BW10:BX11"/>
    <mergeCell ref="BY10:BZ11"/>
    <mergeCell ref="AD10:AE13"/>
    <mergeCell ref="FO11:FP12"/>
    <mergeCell ref="FQ11:FR12"/>
    <mergeCell ref="BM12:BR13"/>
    <mergeCell ref="BS12:BX13"/>
    <mergeCell ref="GN8:GO15"/>
    <mergeCell ref="GS8:GS11"/>
    <mergeCell ref="X9:Y10"/>
    <mergeCell ref="Z9:Z10"/>
    <mergeCell ref="AA9:AB10"/>
    <mergeCell ref="AI9:AJ10"/>
    <mergeCell ref="AK9:AK10"/>
    <mergeCell ref="AL9:AM10"/>
    <mergeCell ref="AT9:AU10"/>
    <mergeCell ref="AV9:AV10"/>
    <mergeCell ref="BY8:CD9"/>
    <mergeCell ref="CE8:CF15"/>
    <mergeCell ref="CJ8:CL9"/>
    <mergeCell ref="CM8:CW9"/>
    <mergeCell ref="DP8:DQ9"/>
    <mergeCell ref="DX8:EG15"/>
    <mergeCell ref="CA10:CB11"/>
    <mergeCell ref="CC10:CD11"/>
    <mergeCell ref="CJ10:CL11"/>
    <mergeCell ref="CM10:CW11"/>
    <mergeCell ref="AQ10:AR13"/>
    <mergeCell ref="X13:Y14"/>
    <mergeCell ref="Z13:Z14"/>
    <mergeCell ref="AA13:AB14"/>
    <mergeCell ref="AI13:AJ14"/>
    <mergeCell ref="EU9:EV10"/>
    <mergeCell ref="EW9:EX10"/>
    <mergeCell ref="FE9:FF10"/>
    <mergeCell ref="FG9:FH10"/>
    <mergeCell ref="FO9:FP10"/>
    <mergeCell ref="FQ9:FR10"/>
    <mergeCell ref="FJ10:FK13"/>
    <mergeCell ref="GN3:GO7"/>
    <mergeCell ref="J5:T7"/>
    <mergeCell ref="U5:AE7"/>
    <mergeCell ref="AF5:AP7"/>
    <mergeCell ref="AQ5:BA7"/>
    <mergeCell ref="BB5:BL7"/>
    <mergeCell ref="DX5:EG7"/>
    <mergeCell ref="EH5:EQ7"/>
    <mergeCell ref="ER5:FA7"/>
    <mergeCell ref="EH3:EI4"/>
    <mergeCell ref="ER3:ES4"/>
    <mergeCell ref="FB3:FC4"/>
    <mergeCell ref="FL3:FM4"/>
    <mergeCell ref="FV3:GA7"/>
    <mergeCell ref="GB3:GG7"/>
    <mergeCell ref="FB5:FK7"/>
    <mergeCell ref="FL5:FU7"/>
    <mergeCell ref="BM3:BR7"/>
    <mergeCell ref="BS3:BX7"/>
    <mergeCell ref="BY3:CD7"/>
    <mergeCell ref="CE3:CF7"/>
    <mergeCell ref="DP3:DW5"/>
    <mergeCell ref="DX3:DY4"/>
    <mergeCell ref="B3:I5"/>
    <mergeCell ref="J3:K4"/>
    <mergeCell ref="U3:V4"/>
    <mergeCell ref="AF3:AG4"/>
    <mergeCell ref="AQ3:AR4"/>
    <mergeCell ref="BB3:BC4"/>
    <mergeCell ref="B6:I7"/>
    <mergeCell ref="DP6:DW7"/>
    <mergeCell ref="B8:C9"/>
    <mergeCell ref="J8:T15"/>
    <mergeCell ref="AD8:AE9"/>
    <mergeCell ref="AO8:AP9"/>
    <mergeCell ref="AZ8:BA9"/>
    <mergeCell ref="BK8:BL9"/>
    <mergeCell ref="BM8:BR9"/>
    <mergeCell ref="BS8:BX9"/>
    <mergeCell ref="GH3:GM7"/>
    <mergeCell ref="FG11:FH12"/>
    <mergeCell ref="AW9:AX10"/>
    <mergeCell ref="BE9:BF10"/>
    <mergeCell ref="BG9:BG10"/>
    <mergeCell ref="BH9:BI10"/>
    <mergeCell ref="EK9:EL10"/>
    <mergeCell ref="EM9:EN10"/>
    <mergeCell ref="AZ10:BA13"/>
    <mergeCell ref="BB10:BC13"/>
    <mergeCell ref="BK10:BL13"/>
    <mergeCell ref="BM10:BN11"/>
    <mergeCell ref="GH10:GI11"/>
    <mergeCell ref="GJ10:GK11"/>
    <mergeCell ref="GL10:GM11"/>
    <mergeCell ref="X11:Y12"/>
  </mergeCells>
  <phoneticPr fontId="10"/>
  <pageMargins left="0.25" right="0.25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119"/>
  <sheetViews>
    <sheetView tabSelected="1" topLeftCell="A13" zoomScale="85" zoomScaleNormal="85" workbookViewId="0">
      <selection activeCell="AW17" sqref="AW17"/>
    </sheetView>
  </sheetViews>
  <sheetFormatPr defaultRowHeight="13.5"/>
  <cols>
    <col min="1" max="13" width="2.75" customWidth="1"/>
    <col min="14" max="16" width="2.5" customWidth="1"/>
    <col min="17" max="22" width="2.75" customWidth="1"/>
    <col min="23" max="25" width="2.5" customWidth="1"/>
    <col min="26" max="37" width="2.75" customWidth="1"/>
    <col min="38" max="62" width="2.625" customWidth="1"/>
    <col min="63" max="105" width="1.625" customWidth="1"/>
  </cols>
  <sheetData>
    <row r="1" spans="1:38" ht="12" customHeight="1"/>
    <row r="2" spans="1:38" ht="12" customHeight="1">
      <c r="C2" t="s">
        <v>56</v>
      </c>
      <c r="N2" s="474" t="s">
        <v>14</v>
      </c>
      <c r="O2" s="475"/>
      <c r="P2" s="475"/>
      <c r="Q2" s="475"/>
      <c r="R2" s="475"/>
      <c r="S2" s="475"/>
      <c r="T2" s="475"/>
      <c r="U2" s="475"/>
      <c r="V2" s="475"/>
      <c r="W2" s="475"/>
      <c r="X2" s="475"/>
      <c r="Y2" s="476"/>
      <c r="AJ2" t="s">
        <v>62</v>
      </c>
    </row>
    <row r="3" spans="1:38" ht="12" customHeight="1">
      <c r="C3" s="428" t="str">
        <f>ヤングBCD!CB7</f>
        <v>ラズルダズルＡ</v>
      </c>
      <c r="D3" s="429"/>
      <c r="E3" s="429"/>
      <c r="F3" s="429"/>
      <c r="G3" s="429"/>
      <c r="H3" s="429"/>
      <c r="I3" s="430"/>
      <c r="J3" s="217"/>
      <c r="K3" s="203"/>
      <c r="L3" s="203"/>
      <c r="N3" s="477"/>
      <c r="O3" s="478"/>
      <c r="P3" s="478"/>
      <c r="Q3" s="478"/>
      <c r="R3" s="478"/>
      <c r="S3" s="478"/>
      <c r="T3" s="478"/>
      <c r="U3" s="478"/>
      <c r="V3" s="478"/>
      <c r="W3" s="478"/>
      <c r="X3" s="478"/>
      <c r="Y3" s="479"/>
      <c r="AA3" s="203"/>
      <c r="AB3" s="203"/>
      <c r="AC3" s="233"/>
      <c r="AD3" s="428" t="str">
        <f>ヤングBCD!CB83</f>
        <v>プレシャスＣ</v>
      </c>
      <c r="AE3" s="429"/>
      <c r="AF3" s="429"/>
      <c r="AG3" s="429"/>
      <c r="AH3" s="429"/>
      <c r="AI3" s="429"/>
      <c r="AJ3" s="430"/>
    </row>
    <row r="4" spans="1:38" ht="12" customHeight="1">
      <c r="C4" s="471"/>
      <c r="D4" s="472"/>
      <c r="E4" s="472"/>
      <c r="F4" s="472"/>
      <c r="G4" s="472"/>
      <c r="H4" s="472"/>
      <c r="I4" s="473"/>
      <c r="J4" s="60"/>
      <c r="K4" s="60"/>
      <c r="L4" s="218" t="s">
        <v>69</v>
      </c>
      <c r="Z4" s="69"/>
      <c r="AA4" s="60" t="s">
        <v>75</v>
      </c>
      <c r="AB4" s="60"/>
      <c r="AC4" s="60"/>
      <c r="AD4" s="471"/>
      <c r="AE4" s="472"/>
      <c r="AF4" s="472"/>
      <c r="AG4" s="472"/>
      <c r="AH4" s="472"/>
      <c r="AI4" s="472"/>
      <c r="AJ4" s="473"/>
    </row>
    <row r="5" spans="1:38" ht="12" customHeight="1">
      <c r="H5" s="59"/>
      <c r="I5" s="59"/>
      <c r="J5" s="60"/>
      <c r="K5" s="60"/>
      <c r="L5" s="69"/>
      <c r="Z5" s="69"/>
      <c r="AA5" s="60"/>
      <c r="AB5" s="60"/>
      <c r="AC5" s="60"/>
    </row>
    <row r="6" spans="1:38" ht="12" customHeight="1">
      <c r="A6" s="60"/>
      <c r="B6" s="60"/>
      <c r="C6" s="67"/>
      <c r="D6" s="60"/>
      <c r="E6" s="60"/>
      <c r="F6" s="60"/>
      <c r="G6" s="60"/>
      <c r="H6" s="71">
        <v>15</v>
      </c>
      <c r="I6" s="67" t="s">
        <v>12</v>
      </c>
      <c r="J6" s="72">
        <v>5</v>
      </c>
      <c r="K6" s="60"/>
      <c r="L6" s="69"/>
      <c r="Z6" s="69"/>
      <c r="AA6" s="60"/>
      <c r="AB6" s="60"/>
      <c r="AC6" s="71">
        <v>15</v>
      </c>
      <c r="AD6" s="67" t="s">
        <v>12</v>
      </c>
      <c r="AE6" s="72">
        <v>11</v>
      </c>
    </row>
    <row r="7" spans="1:38" ht="12" customHeight="1">
      <c r="A7" s="60"/>
      <c r="B7" s="60"/>
      <c r="C7" s="67"/>
      <c r="D7" s="60"/>
      <c r="E7" s="60"/>
      <c r="F7" s="60"/>
      <c r="G7" s="198">
        <v>2</v>
      </c>
      <c r="H7" s="71">
        <v>15</v>
      </c>
      <c r="I7" s="67" t="s">
        <v>13</v>
      </c>
      <c r="J7" s="72">
        <v>10</v>
      </c>
      <c r="K7" s="199">
        <v>0</v>
      </c>
      <c r="L7" s="69"/>
      <c r="M7" s="202"/>
      <c r="Z7" s="234"/>
      <c r="AA7" s="60"/>
      <c r="AB7" s="198">
        <v>2</v>
      </c>
      <c r="AC7" s="71">
        <v>16</v>
      </c>
      <c r="AD7" s="67" t="s">
        <v>13</v>
      </c>
      <c r="AE7" s="72">
        <v>17</v>
      </c>
      <c r="AF7" s="199">
        <v>1</v>
      </c>
      <c r="AK7" s="60"/>
    </row>
    <row r="8" spans="1:38" ht="12" customHeight="1">
      <c r="A8" s="60"/>
      <c r="B8" s="60"/>
      <c r="C8" s="67"/>
      <c r="D8" s="60"/>
      <c r="E8" s="60"/>
      <c r="F8" s="60"/>
      <c r="G8" s="60"/>
      <c r="H8" s="71"/>
      <c r="I8" s="67" t="s">
        <v>13</v>
      </c>
      <c r="J8" s="72"/>
      <c r="K8" s="60"/>
      <c r="L8" s="61"/>
      <c r="M8" s="61"/>
      <c r="N8" s="60"/>
      <c r="S8" s="265" t="s">
        <v>11</v>
      </c>
      <c r="T8" s="265"/>
      <c r="Z8" s="236"/>
      <c r="AA8" s="65"/>
      <c r="AB8" s="60"/>
      <c r="AC8" s="71">
        <v>15</v>
      </c>
      <c r="AD8" s="67" t="s">
        <v>13</v>
      </c>
      <c r="AE8" s="72">
        <v>13</v>
      </c>
      <c r="AK8" s="60"/>
      <c r="AL8" s="60"/>
    </row>
    <row r="9" spans="1:38" ht="12" customHeight="1">
      <c r="A9" s="60"/>
      <c r="B9" s="60"/>
      <c r="C9" s="67"/>
      <c r="D9" s="60"/>
      <c r="H9" s="60"/>
      <c r="I9" s="60"/>
      <c r="J9" s="60"/>
      <c r="K9" s="60"/>
      <c r="L9" s="61"/>
      <c r="M9" s="61"/>
      <c r="S9" s="265"/>
      <c r="T9" s="265"/>
      <c r="Y9" s="69"/>
      <c r="Z9" s="60"/>
      <c r="AA9" s="65"/>
      <c r="AB9" s="60"/>
      <c r="AC9" s="60"/>
      <c r="AK9" s="60"/>
      <c r="AL9" s="60"/>
    </row>
    <row r="10" spans="1:38" ht="12" customHeight="1">
      <c r="A10" s="60"/>
      <c r="B10" s="60"/>
      <c r="C10" t="s">
        <v>57</v>
      </c>
      <c r="J10" s="60"/>
      <c r="K10" s="60"/>
      <c r="L10" s="61"/>
      <c r="M10" s="61"/>
      <c r="S10" s="263"/>
      <c r="T10" s="263"/>
      <c r="Y10" s="69"/>
      <c r="Z10" s="60"/>
      <c r="AA10" s="65"/>
      <c r="AB10" s="60"/>
      <c r="AC10" s="60"/>
      <c r="AJ10" t="s">
        <v>63</v>
      </c>
      <c r="AK10" s="60"/>
      <c r="AL10" s="60"/>
    </row>
    <row r="11" spans="1:38" ht="12" customHeight="1">
      <c r="A11" s="60"/>
      <c r="B11" s="60"/>
      <c r="C11" s="428" t="str">
        <f>ヤングBCD!CB47</f>
        <v>プレシャスＢ</v>
      </c>
      <c r="D11" s="429"/>
      <c r="E11" s="429"/>
      <c r="F11" s="429"/>
      <c r="G11" s="429"/>
      <c r="H11" s="429"/>
      <c r="I11" s="430"/>
      <c r="J11" s="217"/>
      <c r="K11" s="203"/>
      <c r="L11" s="61"/>
      <c r="M11" s="61"/>
      <c r="Q11" s="428" t="s">
        <v>180</v>
      </c>
      <c r="R11" s="429"/>
      <c r="S11" s="429"/>
      <c r="T11" s="429"/>
      <c r="U11" s="429"/>
      <c r="V11" s="430"/>
      <c r="Y11" s="69"/>
      <c r="Z11" s="60"/>
      <c r="AA11" s="65"/>
      <c r="AB11" s="203"/>
      <c r="AC11" s="61"/>
      <c r="AD11" s="428" t="str">
        <f>ヤングE・親睦!CM10</f>
        <v>飛翔会Ａ</v>
      </c>
      <c r="AE11" s="429"/>
      <c r="AF11" s="429"/>
      <c r="AG11" s="429"/>
      <c r="AH11" s="429"/>
      <c r="AI11" s="429"/>
      <c r="AJ11" s="430"/>
      <c r="AK11" s="60"/>
      <c r="AL11" s="60"/>
    </row>
    <row r="12" spans="1:38" ht="12" customHeight="1">
      <c r="A12" s="60"/>
      <c r="B12" s="60"/>
      <c r="C12" s="471"/>
      <c r="D12" s="472"/>
      <c r="E12" s="472"/>
      <c r="F12" s="472"/>
      <c r="G12" s="472"/>
      <c r="H12" s="472"/>
      <c r="I12" s="473"/>
      <c r="J12" s="60"/>
      <c r="K12" s="218" t="s">
        <v>68</v>
      </c>
      <c r="L12" s="61"/>
      <c r="M12" s="61"/>
      <c r="Q12" s="471"/>
      <c r="R12" s="472"/>
      <c r="S12" s="472"/>
      <c r="T12" s="472"/>
      <c r="U12" s="472"/>
      <c r="V12" s="473"/>
      <c r="Y12" s="69"/>
      <c r="Z12" s="60"/>
      <c r="AA12" s="210"/>
      <c r="AB12" s="60" t="s">
        <v>74</v>
      </c>
      <c r="AC12" s="208"/>
      <c r="AD12" s="471"/>
      <c r="AE12" s="472"/>
      <c r="AF12" s="472"/>
      <c r="AG12" s="472"/>
      <c r="AH12" s="472"/>
      <c r="AI12" s="472"/>
      <c r="AJ12" s="473"/>
      <c r="AK12" s="60"/>
      <c r="AL12" s="60"/>
    </row>
    <row r="13" spans="1:38" ht="12" customHeight="1">
      <c r="A13" s="60"/>
      <c r="B13" s="60"/>
      <c r="C13" s="70"/>
      <c r="D13" s="70"/>
      <c r="E13" s="70"/>
      <c r="F13" s="70"/>
      <c r="G13" s="70"/>
      <c r="H13" s="70"/>
      <c r="I13" s="70"/>
      <c r="J13" s="60"/>
      <c r="K13" s="69"/>
      <c r="L13" s="61"/>
      <c r="M13" s="61"/>
      <c r="N13" s="60"/>
      <c r="O13" s="60"/>
      <c r="P13" s="60"/>
      <c r="Q13" s="70"/>
      <c r="R13" s="70"/>
      <c r="S13" s="70"/>
      <c r="T13" s="247"/>
      <c r="U13" s="70"/>
      <c r="V13" s="70"/>
      <c r="W13" s="60"/>
      <c r="X13" s="60"/>
      <c r="Y13" s="69"/>
      <c r="Z13" s="60"/>
      <c r="AA13" s="210"/>
      <c r="AB13" s="60"/>
      <c r="AD13" s="70"/>
      <c r="AE13" s="70"/>
      <c r="AF13" s="70"/>
      <c r="AG13" s="70"/>
      <c r="AH13" s="70"/>
      <c r="AI13" s="70"/>
      <c r="AJ13" s="70"/>
      <c r="AK13" s="60"/>
      <c r="AL13" s="60"/>
    </row>
    <row r="14" spans="1:38" ht="12" customHeight="1">
      <c r="A14" s="60"/>
      <c r="B14" s="60"/>
      <c r="C14" s="60"/>
      <c r="D14" s="127"/>
      <c r="E14" s="60"/>
      <c r="H14" s="71">
        <v>15</v>
      </c>
      <c r="I14" s="127" t="s">
        <v>12</v>
      </c>
      <c r="J14" s="72">
        <v>9</v>
      </c>
      <c r="K14" s="219"/>
      <c r="L14" s="61"/>
      <c r="M14" s="61"/>
      <c r="N14" s="60"/>
      <c r="O14" s="60"/>
      <c r="P14" s="60"/>
      <c r="Q14" s="60"/>
      <c r="R14" s="71">
        <v>13</v>
      </c>
      <c r="S14" s="263" t="s">
        <v>12</v>
      </c>
      <c r="T14" s="263"/>
      <c r="U14" s="72">
        <v>15</v>
      </c>
      <c r="V14" s="60"/>
      <c r="W14" s="60"/>
      <c r="X14" s="60"/>
      <c r="Y14" s="69"/>
      <c r="Z14" s="60"/>
      <c r="AA14" s="210"/>
      <c r="AB14" s="195"/>
      <c r="AC14" s="71">
        <v>15</v>
      </c>
      <c r="AD14" s="127" t="s">
        <v>12</v>
      </c>
      <c r="AE14" s="72">
        <v>13</v>
      </c>
      <c r="AH14" s="60"/>
      <c r="AI14" s="128"/>
      <c r="AJ14" s="60"/>
      <c r="AK14" s="60"/>
      <c r="AL14" s="60"/>
    </row>
    <row r="15" spans="1:38" ht="12" customHeight="1">
      <c r="A15" s="60"/>
      <c r="B15" s="129" t="s">
        <v>73</v>
      </c>
      <c r="C15" s="60"/>
      <c r="D15" s="127"/>
      <c r="E15" s="60"/>
      <c r="G15" s="216">
        <v>2</v>
      </c>
      <c r="H15" s="71">
        <v>15</v>
      </c>
      <c r="I15" s="127" t="s">
        <v>12</v>
      </c>
      <c r="J15" s="72">
        <v>13</v>
      </c>
      <c r="K15" s="220">
        <v>0</v>
      </c>
      <c r="L15" s="221"/>
      <c r="M15" s="61"/>
      <c r="N15" s="60"/>
      <c r="O15" s="60"/>
      <c r="P15" s="60"/>
      <c r="Q15" s="198">
        <v>2</v>
      </c>
      <c r="R15" s="71">
        <v>17</v>
      </c>
      <c r="S15" s="263" t="s">
        <v>12</v>
      </c>
      <c r="T15" s="263"/>
      <c r="U15" s="72">
        <v>15</v>
      </c>
      <c r="V15" s="199">
        <v>1</v>
      </c>
      <c r="W15" s="60"/>
      <c r="X15" s="60"/>
      <c r="Y15" s="69"/>
      <c r="Z15" s="60"/>
      <c r="AA15" s="211"/>
      <c r="AB15" s="209">
        <v>2</v>
      </c>
      <c r="AC15" s="71">
        <v>15</v>
      </c>
      <c r="AD15" s="127" t="s">
        <v>12</v>
      </c>
      <c r="AE15" s="72">
        <v>13</v>
      </c>
      <c r="AF15" s="204">
        <v>0</v>
      </c>
      <c r="AH15" s="60"/>
      <c r="AI15" s="128"/>
      <c r="AJ15" s="60"/>
      <c r="AK15" s="132" t="s">
        <v>78</v>
      </c>
      <c r="AL15" s="60"/>
    </row>
    <row r="16" spans="1:38" ht="12" customHeight="1">
      <c r="A16" s="60"/>
      <c r="B16" s="130"/>
      <c r="C16" s="60"/>
      <c r="D16" s="127"/>
      <c r="E16" s="60"/>
      <c r="H16" s="71"/>
      <c r="I16" s="127" t="s">
        <v>12</v>
      </c>
      <c r="J16" s="72"/>
      <c r="K16" s="116"/>
      <c r="L16" s="60"/>
      <c r="M16" s="61"/>
      <c r="N16" s="60"/>
      <c r="O16" s="60"/>
      <c r="P16" s="60"/>
      <c r="Q16" s="60"/>
      <c r="R16" s="71">
        <v>15</v>
      </c>
      <c r="S16" s="263" t="s">
        <v>12</v>
      </c>
      <c r="T16" s="263"/>
      <c r="U16" s="72">
        <v>11</v>
      </c>
      <c r="V16" s="60"/>
      <c r="W16" s="60"/>
      <c r="X16" s="60"/>
      <c r="Y16" s="69"/>
      <c r="Z16" s="60"/>
      <c r="AA16" s="60"/>
      <c r="AB16" s="115"/>
      <c r="AC16" s="71"/>
      <c r="AD16" s="127" t="s">
        <v>12</v>
      </c>
      <c r="AE16" s="72"/>
      <c r="AH16" s="60"/>
      <c r="AI16" s="128"/>
      <c r="AJ16" s="60"/>
      <c r="AK16" s="61"/>
      <c r="AL16" s="60"/>
    </row>
    <row r="17" spans="1:39" ht="12" customHeight="1" thickBot="1">
      <c r="A17" s="60"/>
      <c r="B17" s="130"/>
      <c r="J17" s="60"/>
      <c r="K17" s="61"/>
      <c r="L17" s="60"/>
      <c r="M17" s="61" t="s">
        <v>72</v>
      </c>
      <c r="N17" s="239"/>
      <c r="O17" s="240"/>
      <c r="P17" s="240"/>
      <c r="Q17" s="240"/>
      <c r="R17" s="240"/>
      <c r="S17" s="245"/>
      <c r="T17" s="246"/>
      <c r="U17" s="62"/>
      <c r="V17" s="62"/>
      <c r="W17" s="62"/>
      <c r="X17" s="62"/>
      <c r="Y17" s="235"/>
      <c r="Z17" s="60" t="s">
        <v>79</v>
      </c>
      <c r="AA17" s="60"/>
      <c r="AB17" s="65"/>
      <c r="AK17" s="61"/>
      <c r="AL17" s="60"/>
    </row>
    <row r="18" spans="1:39" ht="12" customHeight="1">
      <c r="A18" s="60"/>
      <c r="B18" s="130"/>
      <c r="C18" t="s">
        <v>58</v>
      </c>
      <c r="J18" s="60"/>
      <c r="K18" s="61"/>
      <c r="L18" s="60"/>
      <c r="M18" s="241"/>
      <c r="N18" s="60"/>
      <c r="O18" s="60"/>
      <c r="P18" s="60"/>
      <c r="S18" s="263" t="s">
        <v>83</v>
      </c>
      <c r="T18" s="260"/>
      <c r="X18" s="60"/>
      <c r="Y18" s="60"/>
      <c r="Z18" s="65"/>
      <c r="AA18" s="60"/>
      <c r="AB18" s="65"/>
      <c r="AJ18" t="s">
        <v>64</v>
      </c>
      <c r="AK18" s="61"/>
      <c r="AL18" s="60"/>
    </row>
    <row r="19" spans="1:39" ht="12" customHeight="1">
      <c r="A19" s="60"/>
      <c r="B19" s="130"/>
      <c r="C19" s="428" t="str">
        <f>ヤングE・親睦!CM12</f>
        <v>スピリタス</v>
      </c>
      <c r="D19" s="429"/>
      <c r="E19" s="429"/>
      <c r="F19" s="429"/>
      <c r="G19" s="429"/>
      <c r="H19" s="429"/>
      <c r="I19" s="430"/>
      <c r="J19" s="62"/>
      <c r="K19" s="63"/>
      <c r="L19" s="60"/>
      <c r="M19" s="241"/>
      <c r="N19" s="60"/>
      <c r="O19" s="60"/>
      <c r="P19" s="60"/>
      <c r="Q19" s="60"/>
      <c r="R19" s="60"/>
      <c r="S19" s="265"/>
      <c r="T19" s="265"/>
      <c r="X19" s="60"/>
      <c r="Y19" s="60"/>
      <c r="Z19" s="65"/>
      <c r="AA19" s="60"/>
      <c r="AB19" s="66"/>
      <c r="AD19" s="428" t="str">
        <f>ヤングBCD!CB49</f>
        <v>ＫＯＧ-Ｋ</v>
      </c>
      <c r="AE19" s="429"/>
      <c r="AF19" s="429"/>
      <c r="AG19" s="429"/>
      <c r="AH19" s="429"/>
      <c r="AI19" s="429"/>
      <c r="AJ19" s="430"/>
      <c r="AK19" s="61"/>
      <c r="AL19" s="60"/>
    </row>
    <row r="20" spans="1:39" ht="12" customHeight="1">
      <c r="A20" s="60"/>
      <c r="B20" s="130"/>
      <c r="C20" s="471"/>
      <c r="D20" s="472"/>
      <c r="E20" s="472"/>
      <c r="F20" s="472"/>
      <c r="G20" s="472"/>
      <c r="H20" s="472"/>
      <c r="I20" s="473"/>
      <c r="J20" s="59"/>
      <c r="K20" s="59"/>
      <c r="L20" s="60"/>
      <c r="M20" s="241"/>
      <c r="N20" s="60"/>
      <c r="O20" s="60"/>
      <c r="P20" s="60"/>
      <c r="Q20" s="60"/>
      <c r="R20" s="60"/>
      <c r="S20" s="114"/>
      <c r="T20" s="60"/>
      <c r="X20" s="60"/>
      <c r="Y20" s="60"/>
      <c r="Z20" s="65"/>
      <c r="AA20" s="60"/>
      <c r="AB20" s="59"/>
      <c r="AC20" s="59"/>
      <c r="AD20" s="471"/>
      <c r="AE20" s="472"/>
      <c r="AF20" s="472"/>
      <c r="AG20" s="472"/>
      <c r="AH20" s="472"/>
      <c r="AI20" s="472"/>
      <c r="AJ20" s="473"/>
      <c r="AK20" s="61"/>
      <c r="AL20" s="60"/>
    </row>
    <row r="21" spans="1:39" ht="12" customHeight="1">
      <c r="A21" s="60"/>
      <c r="B21" s="130"/>
      <c r="C21" s="70"/>
      <c r="D21" s="70"/>
      <c r="E21" s="70"/>
      <c r="F21" s="70"/>
      <c r="G21" s="70"/>
      <c r="H21" s="70"/>
      <c r="I21" s="70"/>
      <c r="J21" s="60"/>
      <c r="K21" s="60"/>
      <c r="L21" s="60"/>
      <c r="M21" s="241"/>
      <c r="N21" s="60"/>
      <c r="O21" s="60"/>
      <c r="P21" s="60"/>
      <c r="Q21" s="60"/>
      <c r="R21" s="60"/>
      <c r="S21" s="114"/>
      <c r="T21" s="60"/>
      <c r="X21" s="60"/>
      <c r="Y21" s="60"/>
      <c r="Z21" s="65"/>
      <c r="AA21" s="60"/>
      <c r="AB21" s="60"/>
      <c r="AC21" s="60"/>
      <c r="AD21" s="70"/>
      <c r="AE21" s="70"/>
      <c r="AF21" s="70"/>
      <c r="AG21" s="70"/>
      <c r="AH21" s="70"/>
      <c r="AI21" s="70"/>
      <c r="AJ21" s="70"/>
      <c r="AK21" s="61"/>
      <c r="AL21" s="60"/>
    </row>
    <row r="22" spans="1:39" ht="12" customHeight="1">
      <c r="A22" s="60"/>
      <c r="B22" s="130"/>
      <c r="C22" s="68">
        <v>12</v>
      </c>
      <c r="D22" s="128" t="s">
        <v>12</v>
      </c>
      <c r="E22" s="69">
        <v>15</v>
      </c>
      <c r="H22" s="60"/>
      <c r="I22" s="114"/>
      <c r="J22" s="68">
        <v>15</v>
      </c>
      <c r="K22" s="195" t="s">
        <v>175</v>
      </c>
      <c r="L22" s="69">
        <v>12</v>
      </c>
      <c r="M22" s="241"/>
      <c r="N22" s="60"/>
      <c r="O22" s="60"/>
      <c r="P22" s="60"/>
      <c r="R22" s="60"/>
      <c r="S22" s="60"/>
      <c r="T22" s="60"/>
      <c r="X22" s="60"/>
      <c r="Y22" s="60"/>
      <c r="Z22" s="65"/>
      <c r="AA22" s="68">
        <v>16</v>
      </c>
      <c r="AB22" s="195" t="s">
        <v>175</v>
      </c>
      <c r="AC22" s="69">
        <v>14</v>
      </c>
      <c r="AD22" s="128"/>
      <c r="AE22" s="60"/>
      <c r="AH22" s="68">
        <v>15</v>
      </c>
      <c r="AI22" s="128" t="s">
        <v>12</v>
      </c>
      <c r="AJ22" s="69">
        <v>7</v>
      </c>
      <c r="AK22" s="61"/>
      <c r="AL22" s="60"/>
    </row>
    <row r="23" spans="1:39" ht="12" customHeight="1">
      <c r="A23" s="60"/>
      <c r="B23" s="130">
        <v>2</v>
      </c>
      <c r="C23" s="68">
        <v>15</v>
      </c>
      <c r="D23" s="128" t="s">
        <v>12</v>
      </c>
      <c r="E23" s="69">
        <v>12</v>
      </c>
      <c r="F23" s="199">
        <v>1</v>
      </c>
      <c r="H23" s="60"/>
      <c r="I23" s="209">
        <v>2</v>
      </c>
      <c r="J23" s="68">
        <v>15</v>
      </c>
      <c r="K23" s="195" t="s">
        <v>175</v>
      </c>
      <c r="L23" s="69">
        <v>11</v>
      </c>
      <c r="M23" s="243">
        <v>0</v>
      </c>
      <c r="N23" s="60"/>
      <c r="O23" s="60"/>
      <c r="P23" s="60"/>
      <c r="X23" s="60"/>
      <c r="Y23" s="60"/>
      <c r="Z23" s="200">
        <v>2</v>
      </c>
      <c r="AA23" s="68">
        <v>9</v>
      </c>
      <c r="AB23" s="195" t="s">
        <v>175</v>
      </c>
      <c r="AC23" s="69">
        <v>15</v>
      </c>
      <c r="AD23" s="209">
        <v>1</v>
      </c>
      <c r="AE23" s="5"/>
      <c r="AF23" s="5"/>
      <c r="AG23" s="216">
        <v>2</v>
      </c>
      <c r="AH23" s="68">
        <v>15</v>
      </c>
      <c r="AI23" s="128" t="s">
        <v>12</v>
      </c>
      <c r="AJ23" s="69">
        <v>9</v>
      </c>
      <c r="AK23" s="222">
        <v>0</v>
      </c>
      <c r="AL23" s="60"/>
      <c r="AM23" s="60"/>
    </row>
    <row r="24" spans="1:39" ht="12" customHeight="1">
      <c r="A24" s="60"/>
      <c r="B24" s="130"/>
      <c r="C24" s="68">
        <v>15</v>
      </c>
      <c r="D24" s="128" t="s">
        <v>12</v>
      </c>
      <c r="E24" s="69">
        <v>9</v>
      </c>
      <c r="H24" s="60"/>
      <c r="I24" s="114"/>
      <c r="J24" s="68"/>
      <c r="K24" s="195" t="s">
        <v>175</v>
      </c>
      <c r="L24" s="69"/>
      <c r="M24" s="241"/>
      <c r="N24" s="60"/>
      <c r="O24" s="60"/>
      <c r="P24" s="60"/>
      <c r="X24" s="60"/>
      <c r="Y24" s="60"/>
      <c r="Z24" s="65"/>
      <c r="AA24" s="68">
        <v>17</v>
      </c>
      <c r="AB24" s="195" t="s">
        <v>175</v>
      </c>
      <c r="AC24" s="69">
        <v>16</v>
      </c>
      <c r="AD24" s="128"/>
      <c r="AE24" s="5"/>
      <c r="AF24" s="5"/>
      <c r="AH24" s="68"/>
      <c r="AI24" s="128" t="s">
        <v>12</v>
      </c>
      <c r="AJ24" s="69"/>
      <c r="AK24" s="61"/>
      <c r="AL24" s="60"/>
      <c r="AM24" s="60"/>
    </row>
    <row r="25" spans="1:39" ht="12" customHeight="1">
      <c r="A25" s="60"/>
      <c r="B25" s="130"/>
      <c r="J25" s="60"/>
      <c r="K25" s="60"/>
      <c r="L25" s="60"/>
      <c r="M25" s="241"/>
      <c r="N25" s="60"/>
      <c r="O25" s="60"/>
      <c r="P25" s="60"/>
      <c r="X25" s="60"/>
      <c r="Y25" s="60"/>
      <c r="Z25" s="65"/>
      <c r="AA25" s="60"/>
      <c r="AB25" s="60"/>
      <c r="AC25" s="60"/>
      <c r="AK25" s="61"/>
      <c r="AL25" s="60"/>
      <c r="AM25" s="60"/>
    </row>
    <row r="26" spans="1:39" ht="12" customHeight="1">
      <c r="A26" s="60"/>
      <c r="B26" s="130"/>
      <c r="C26" t="s">
        <v>59</v>
      </c>
      <c r="J26" s="60"/>
      <c r="K26" s="60"/>
      <c r="L26" s="60"/>
      <c r="M26" s="241"/>
      <c r="N26" s="60"/>
      <c r="O26" s="60"/>
      <c r="P26" s="60"/>
      <c r="X26" s="60"/>
      <c r="Y26" s="60"/>
      <c r="Z26" s="65"/>
      <c r="AA26" s="60"/>
      <c r="AB26" s="60"/>
      <c r="AC26" s="60"/>
      <c r="AJ26" t="s">
        <v>65</v>
      </c>
      <c r="AK26" s="61"/>
      <c r="AL26" s="60"/>
      <c r="AM26" s="60"/>
    </row>
    <row r="27" spans="1:39" ht="12" customHeight="1">
      <c r="A27" s="60"/>
      <c r="B27" s="130"/>
      <c r="C27" s="428" t="str">
        <f>ヤングBCD!CB11</f>
        <v>プレシャスＤ</v>
      </c>
      <c r="D27" s="429"/>
      <c r="E27" s="429"/>
      <c r="F27" s="429"/>
      <c r="G27" s="429"/>
      <c r="H27" s="429"/>
      <c r="I27" s="430"/>
      <c r="J27" s="217"/>
      <c r="K27" s="203"/>
      <c r="L27" s="60"/>
      <c r="M27" s="241"/>
      <c r="N27" s="60"/>
      <c r="O27" s="60"/>
      <c r="P27" s="60"/>
      <c r="X27" s="60"/>
      <c r="Y27" s="60"/>
      <c r="Z27" s="65"/>
      <c r="AA27" s="60"/>
      <c r="AB27" s="62"/>
      <c r="AC27" s="62"/>
      <c r="AD27" s="428" t="str">
        <f>ヤングBCD!CB87</f>
        <v>大五露ヤング</v>
      </c>
      <c r="AE27" s="429"/>
      <c r="AF27" s="429"/>
      <c r="AG27" s="429"/>
      <c r="AH27" s="429"/>
      <c r="AI27" s="429"/>
      <c r="AJ27" s="430"/>
      <c r="AK27" s="61"/>
      <c r="AL27" s="60"/>
      <c r="AM27" s="60"/>
    </row>
    <row r="28" spans="1:39" ht="12" customHeight="1">
      <c r="A28" s="60"/>
      <c r="B28" s="130"/>
      <c r="C28" s="471"/>
      <c r="D28" s="472"/>
      <c r="E28" s="472"/>
      <c r="F28" s="472"/>
      <c r="G28" s="472"/>
      <c r="H28" s="472"/>
      <c r="I28" s="473"/>
      <c r="J28" s="60"/>
      <c r="K28" s="218" t="s">
        <v>70</v>
      </c>
      <c r="M28" s="241"/>
      <c r="N28" s="60"/>
      <c r="O28" s="60"/>
      <c r="P28" s="60"/>
      <c r="X28" s="60"/>
      <c r="Y28" s="60"/>
      <c r="Z28" s="65"/>
      <c r="AB28" s="64" t="s">
        <v>76</v>
      </c>
      <c r="AD28" s="471"/>
      <c r="AE28" s="472"/>
      <c r="AF28" s="472"/>
      <c r="AG28" s="472"/>
      <c r="AH28" s="472"/>
      <c r="AI28" s="472"/>
      <c r="AJ28" s="473"/>
      <c r="AK28" s="61"/>
      <c r="AL28" s="60"/>
      <c r="AM28" s="60"/>
    </row>
    <row r="29" spans="1:39" ht="12" customHeight="1">
      <c r="A29" s="60"/>
      <c r="B29" s="130"/>
      <c r="C29" s="70"/>
      <c r="D29" s="70"/>
      <c r="E29" s="70"/>
      <c r="F29" s="70"/>
      <c r="G29" s="70"/>
      <c r="H29" s="70"/>
      <c r="I29" s="70"/>
      <c r="J29" s="60"/>
      <c r="K29" s="69"/>
      <c r="M29" s="241"/>
      <c r="N29" s="60"/>
      <c r="O29" s="60"/>
      <c r="P29" s="60"/>
      <c r="X29" s="60"/>
      <c r="Y29" s="60"/>
      <c r="Z29" s="65"/>
      <c r="AB29" s="65"/>
      <c r="AD29" s="70"/>
      <c r="AE29" s="70"/>
      <c r="AF29" s="70"/>
      <c r="AG29" s="70"/>
      <c r="AH29" s="70"/>
      <c r="AI29" s="70"/>
      <c r="AJ29" s="70"/>
      <c r="AK29" s="61"/>
      <c r="AL29" s="60"/>
      <c r="AM29" s="60"/>
    </row>
    <row r="30" spans="1:39" ht="12" customHeight="1">
      <c r="A30" s="60"/>
      <c r="B30" s="130"/>
      <c r="C30" s="70"/>
      <c r="D30" s="70"/>
      <c r="E30" s="70"/>
      <c r="F30" s="70"/>
      <c r="G30" s="70"/>
      <c r="H30" s="71">
        <v>14</v>
      </c>
      <c r="I30" s="128" t="s">
        <v>12</v>
      </c>
      <c r="J30" s="72">
        <v>16</v>
      </c>
      <c r="K30" s="69"/>
      <c r="M30" s="241"/>
      <c r="N30" s="60"/>
      <c r="O30" s="60"/>
      <c r="P30" s="60"/>
      <c r="X30" s="60"/>
      <c r="Y30" s="60"/>
      <c r="Z30" s="65"/>
      <c r="AB30" s="65"/>
      <c r="AC30" s="71">
        <v>15</v>
      </c>
      <c r="AD30" s="128" t="s">
        <v>12</v>
      </c>
      <c r="AE30" s="72">
        <v>4</v>
      </c>
      <c r="AF30" s="70"/>
      <c r="AG30" s="70"/>
      <c r="AH30" s="70"/>
      <c r="AI30" s="70"/>
      <c r="AJ30" s="70"/>
      <c r="AK30" s="61"/>
      <c r="AL30" s="60"/>
      <c r="AM30" s="60"/>
    </row>
    <row r="31" spans="1:39" ht="12" customHeight="1">
      <c r="A31" s="60"/>
      <c r="B31" s="131"/>
      <c r="C31" s="70"/>
      <c r="D31" s="70"/>
      <c r="E31" s="70"/>
      <c r="F31" s="70"/>
      <c r="G31" s="201">
        <v>2</v>
      </c>
      <c r="H31" s="71">
        <v>15</v>
      </c>
      <c r="I31" s="128" t="s">
        <v>12</v>
      </c>
      <c r="J31" s="72">
        <v>13</v>
      </c>
      <c r="K31" s="223">
        <v>1</v>
      </c>
      <c r="M31" s="241"/>
      <c r="N31" s="60"/>
      <c r="O31" s="60"/>
      <c r="P31" s="60"/>
      <c r="X31" s="60"/>
      <c r="Y31" s="60"/>
      <c r="Z31" s="65"/>
      <c r="AB31" s="200">
        <v>2</v>
      </c>
      <c r="AC31" s="71">
        <v>15</v>
      </c>
      <c r="AD31" s="128" t="s">
        <v>12</v>
      </c>
      <c r="AE31" s="72">
        <v>10</v>
      </c>
      <c r="AF31" s="201">
        <v>0</v>
      </c>
      <c r="AG31" s="70"/>
      <c r="AH31" s="70"/>
      <c r="AI31" s="70"/>
      <c r="AJ31" s="70"/>
      <c r="AK31" s="61"/>
      <c r="AL31" s="60"/>
      <c r="AM31" s="60"/>
    </row>
    <row r="32" spans="1:39" ht="12" customHeight="1">
      <c r="A32" s="60"/>
      <c r="B32" s="60"/>
      <c r="C32" s="70"/>
      <c r="D32" s="70"/>
      <c r="E32" s="70"/>
      <c r="F32" s="70"/>
      <c r="G32" s="70"/>
      <c r="H32" s="71">
        <v>15</v>
      </c>
      <c r="I32" s="128" t="s">
        <v>12</v>
      </c>
      <c r="J32" s="72">
        <v>11</v>
      </c>
      <c r="K32" s="61"/>
      <c r="L32" s="224"/>
      <c r="M32" s="241"/>
      <c r="N32" s="60"/>
      <c r="O32" s="60"/>
      <c r="P32" s="60"/>
      <c r="X32" s="60"/>
      <c r="Y32" s="60"/>
      <c r="Z32" s="210"/>
      <c r="AA32" s="218"/>
      <c r="AB32" s="68"/>
      <c r="AC32" s="71"/>
      <c r="AD32" s="128" t="s">
        <v>12</v>
      </c>
      <c r="AE32" s="72"/>
      <c r="AF32" s="70"/>
      <c r="AG32" s="70"/>
      <c r="AH32" s="70"/>
      <c r="AI32" s="70"/>
      <c r="AJ32" s="70"/>
      <c r="AK32" s="133"/>
      <c r="AL32" s="60"/>
      <c r="AM32" s="60"/>
    </row>
    <row r="33" spans="1:39" ht="12" customHeight="1">
      <c r="A33" s="60"/>
      <c r="B33" s="60"/>
      <c r="C33" s="70"/>
      <c r="D33" s="70"/>
      <c r="E33" s="70"/>
      <c r="F33" s="70"/>
      <c r="G33" s="70"/>
      <c r="H33" s="70"/>
      <c r="I33" s="70"/>
      <c r="J33" s="60"/>
      <c r="K33" s="61"/>
      <c r="L33" s="61"/>
      <c r="M33" s="241"/>
      <c r="N33" s="60"/>
      <c r="O33" s="60"/>
      <c r="P33" s="60"/>
      <c r="X33" s="60"/>
      <c r="Y33" s="60"/>
      <c r="Z33" s="210"/>
      <c r="AA33" s="60"/>
      <c r="AB33" s="68"/>
      <c r="AC33" s="60"/>
      <c r="AD33" s="70"/>
      <c r="AE33" s="70"/>
      <c r="AF33" s="70"/>
      <c r="AG33" s="70"/>
      <c r="AH33" s="70"/>
      <c r="AI33" s="70"/>
      <c r="AJ33" s="70"/>
      <c r="AK33" s="60"/>
      <c r="AL33" s="60"/>
      <c r="AM33" s="60"/>
    </row>
    <row r="34" spans="1:39" ht="12" customHeight="1">
      <c r="A34" s="60"/>
      <c r="B34" s="60"/>
      <c r="C34" s="70" t="s">
        <v>60</v>
      </c>
      <c r="D34" s="70"/>
      <c r="E34" s="70"/>
      <c r="F34" s="70"/>
      <c r="G34" s="70"/>
      <c r="H34" s="70"/>
      <c r="I34" s="70"/>
      <c r="J34" s="60"/>
      <c r="K34" s="61"/>
      <c r="L34" s="61"/>
      <c r="M34" s="241"/>
      <c r="N34" s="60"/>
      <c r="O34" s="60"/>
      <c r="P34" s="60"/>
      <c r="X34" s="60"/>
      <c r="Y34" s="60"/>
      <c r="Z34" s="210"/>
      <c r="AA34" s="60"/>
      <c r="AB34" s="68"/>
      <c r="AC34" s="60"/>
      <c r="AD34" s="70"/>
      <c r="AE34" s="70"/>
      <c r="AF34" s="70"/>
      <c r="AG34" s="70"/>
      <c r="AH34" s="70"/>
      <c r="AI34" s="70"/>
      <c r="AJ34" s="70" t="s">
        <v>66</v>
      </c>
      <c r="AK34" s="60"/>
      <c r="AL34" s="60"/>
      <c r="AM34" s="60"/>
    </row>
    <row r="35" spans="1:39" ht="12" customHeight="1">
      <c r="A35" s="60"/>
      <c r="B35" s="60"/>
      <c r="C35" s="428" t="str">
        <f>ヤングBCD!CB85</f>
        <v>フルールＡ</v>
      </c>
      <c r="D35" s="429"/>
      <c r="E35" s="429"/>
      <c r="F35" s="429"/>
      <c r="G35" s="429"/>
      <c r="H35" s="429"/>
      <c r="I35" s="430"/>
      <c r="J35" s="62"/>
      <c r="K35" s="63"/>
      <c r="L35" s="61"/>
      <c r="M35" s="241"/>
      <c r="N35" s="60"/>
      <c r="O35" s="60"/>
      <c r="P35" s="60"/>
      <c r="X35" s="60"/>
      <c r="Y35" s="60"/>
      <c r="Z35" s="210"/>
      <c r="AA35" s="60"/>
      <c r="AB35" s="202"/>
      <c r="AC35" s="203"/>
      <c r="AD35" s="428" t="str">
        <f>ヤングBCD!CB9</f>
        <v>ＮＢヤング</v>
      </c>
      <c r="AE35" s="429"/>
      <c r="AF35" s="429"/>
      <c r="AG35" s="429"/>
      <c r="AH35" s="429"/>
      <c r="AI35" s="429"/>
      <c r="AJ35" s="430"/>
      <c r="AK35" s="60"/>
      <c r="AL35" s="60"/>
      <c r="AM35" s="60"/>
    </row>
    <row r="36" spans="1:39" ht="12" customHeight="1">
      <c r="A36" s="60"/>
      <c r="B36" s="60"/>
      <c r="C36" s="471"/>
      <c r="D36" s="472"/>
      <c r="E36" s="472"/>
      <c r="F36" s="472"/>
      <c r="G36" s="472"/>
      <c r="H36" s="472"/>
      <c r="I36" s="473"/>
      <c r="J36" s="59"/>
      <c r="K36" s="59"/>
      <c r="L36" s="61"/>
      <c r="M36" s="241"/>
      <c r="N36" s="60"/>
      <c r="O36" s="60"/>
      <c r="P36" s="60"/>
      <c r="X36" s="60"/>
      <c r="Y36" s="60"/>
      <c r="Z36" s="210"/>
      <c r="AA36" s="60"/>
      <c r="AB36" s="60"/>
      <c r="AC36" s="60"/>
      <c r="AD36" s="471"/>
      <c r="AE36" s="472"/>
      <c r="AF36" s="472"/>
      <c r="AG36" s="472"/>
      <c r="AH36" s="472"/>
      <c r="AI36" s="472"/>
      <c r="AJ36" s="473"/>
      <c r="AK36" s="60"/>
      <c r="AL36" s="60"/>
      <c r="AM36" s="60"/>
    </row>
    <row r="37" spans="1:39" ht="12" customHeight="1">
      <c r="A37" s="60"/>
      <c r="B37" s="60"/>
      <c r="C37" s="70"/>
      <c r="D37" s="70"/>
      <c r="E37" s="70"/>
      <c r="F37" s="70"/>
      <c r="G37" s="70"/>
      <c r="H37" s="70"/>
      <c r="I37" s="70"/>
      <c r="J37" s="60"/>
      <c r="K37" s="60"/>
      <c r="L37" s="61"/>
      <c r="M37" s="241"/>
      <c r="N37" s="60"/>
      <c r="O37" s="60"/>
      <c r="P37" s="60"/>
      <c r="X37" s="60"/>
      <c r="Y37" s="60"/>
      <c r="Z37" s="210"/>
      <c r="AA37" s="60"/>
      <c r="AB37" s="60"/>
      <c r="AC37" s="60"/>
      <c r="AD37" s="70"/>
      <c r="AE37" s="70"/>
      <c r="AF37" s="70"/>
      <c r="AG37" s="70"/>
      <c r="AH37" s="70"/>
      <c r="AI37" s="70"/>
      <c r="AJ37" s="70"/>
      <c r="AK37" s="60"/>
      <c r="AL37" s="60"/>
      <c r="AM37" s="60"/>
    </row>
    <row r="38" spans="1:39" ht="12" customHeight="1">
      <c r="A38" s="60"/>
      <c r="B38" s="60"/>
      <c r="H38" s="71">
        <v>15</v>
      </c>
      <c r="I38" s="114" t="s">
        <v>12</v>
      </c>
      <c r="J38" s="72">
        <v>5</v>
      </c>
      <c r="K38" s="60"/>
      <c r="L38" s="61"/>
      <c r="M38" s="241"/>
      <c r="N38" s="60"/>
      <c r="O38" s="60"/>
      <c r="P38" s="60"/>
      <c r="X38" s="60"/>
      <c r="Y38" s="60"/>
      <c r="Z38" s="210"/>
      <c r="AA38" s="60"/>
      <c r="AB38" s="60"/>
      <c r="AC38" s="71">
        <v>15</v>
      </c>
      <c r="AD38" s="114" t="s">
        <v>12</v>
      </c>
      <c r="AE38" s="72">
        <v>12</v>
      </c>
      <c r="AK38" s="60"/>
      <c r="AL38" s="60"/>
      <c r="AM38" s="60"/>
    </row>
    <row r="39" spans="1:39" ht="12" customHeight="1" thickBot="1">
      <c r="A39" s="60"/>
      <c r="B39" s="60"/>
      <c r="G39" s="216">
        <v>2</v>
      </c>
      <c r="H39" s="71">
        <v>15</v>
      </c>
      <c r="I39" s="114" t="s">
        <v>12</v>
      </c>
      <c r="J39" s="72">
        <v>10</v>
      </c>
      <c r="K39" s="199">
        <v>0</v>
      </c>
      <c r="L39" s="61"/>
      <c r="M39" s="244"/>
      <c r="N39" s="60"/>
      <c r="O39" s="60"/>
      <c r="P39" s="60"/>
      <c r="R39" s="216"/>
      <c r="X39" s="60"/>
      <c r="Y39" s="60"/>
      <c r="Z39" s="210"/>
      <c r="AA39" s="60"/>
      <c r="AB39" s="198">
        <v>2</v>
      </c>
      <c r="AC39" s="71">
        <v>11</v>
      </c>
      <c r="AD39" s="114" t="s">
        <v>12</v>
      </c>
      <c r="AE39" s="72">
        <v>15</v>
      </c>
      <c r="AF39" s="199">
        <v>0</v>
      </c>
      <c r="AK39" s="60"/>
      <c r="AL39" s="60"/>
      <c r="AM39" s="60"/>
    </row>
    <row r="40" spans="1:39" ht="12" customHeight="1">
      <c r="H40" s="71"/>
      <c r="I40" s="114" t="s">
        <v>12</v>
      </c>
      <c r="J40" s="72"/>
      <c r="K40" s="60"/>
      <c r="L40" s="241"/>
      <c r="M40" s="60"/>
      <c r="N40" s="60"/>
      <c r="O40" s="60"/>
      <c r="P40" s="60"/>
      <c r="X40" s="60"/>
      <c r="Y40" s="60"/>
      <c r="Z40" s="208"/>
      <c r="AA40" s="65"/>
      <c r="AB40" s="60"/>
      <c r="AC40" s="71">
        <v>15</v>
      </c>
      <c r="AD40" s="114" t="s">
        <v>12</v>
      </c>
      <c r="AE40" s="72">
        <v>11</v>
      </c>
      <c r="AM40" s="60"/>
    </row>
    <row r="41" spans="1:39" ht="12" customHeight="1">
      <c r="J41" s="60"/>
      <c r="K41" s="60"/>
      <c r="L41" s="241"/>
      <c r="N41" s="60"/>
      <c r="O41" s="60"/>
      <c r="P41" s="60"/>
      <c r="X41" s="60"/>
      <c r="Y41" s="60"/>
      <c r="Z41" s="60"/>
      <c r="AA41" s="65"/>
      <c r="AB41" s="60"/>
      <c r="AC41" s="60"/>
      <c r="AM41" s="60"/>
    </row>
    <row r="42" spans="1:39" ht="12" customHeight="1">
      <c r="C42" t="s">
        <v>61</v>
      </c>
      <c r="J42" s="60"/>
      <c r="K42" s="60"/>
      <c r="L42" s="241"/>
      <c r="N42" s="60"/>
      <c r="O42" s="60"/>
      <c r="P42" s="60"/>
      <c r="X42" s="60"/>
      <c r="Y42" s="60"/>
      <c r="Z42" s="60"/>
      <c r="AA42" s="65"/>
      <c r="AB42" s="60"/>
      <c r="AC42" s="60"/>
      <c r="AJ42" t="s">
        <v>67</v>
      </c>
      <c r="AM42" s="60"/>
    </row>
    <row r="43" spans="1:39" ht="12" customHeight="1" thickBot="1">
      <c r="C43" s="428" t="str">
        <f>ヤングE・親睦!CM8</f>
        <v>プレシャスＡ</v>
      </c>
      <c r="D43" s="429"/>
      <c r="E43" s="429"/>
      <c r="F43" s="429"/>
      <c r="G43" s="429"/>
      <c r="H43" s="429"/>
      <c r="I43" s="430"/>
      <c r="J43" s="239"/>
      <c r="K43" s="240"/>
      <c r="L43" s="242" t="s">
        <v>71</v>
      </c>
      <c r="N43" s="60"/>
      <c r="O43" s="60"/>
      <c r="P43" s="60"/>
      <c r="X43" s="60"/>
      <c r="Y43" s="60"/>
      <c r="Z43" s="60"/>
      <c r="AA43" s="66" t="s">
        <v>77</v>
      </c>
      <c r="AB43" s="62"/>
      <c r="AC43" s="62"/>
      <c r="AD43" s="428" t="str">
        <f>ヤングBCD!CB45</f>
        <v>飛翔会Ｂ</v>
      </c>
      <c r="AE43" s="429"/>
      <c r="AF43" s="429"/>
      <c r="AG43" s="429"/>
      <c r="AH43" s="429"/>
      <c r="AI43" s="429"/>
      <c r="AJ43" s="430"/>
      <c r="AM43" s="60"/>
    </row>
    <row r="44" spans="1:39" ht="12" customHeight="1">
      <c r="C44" s="471"/>
      <c r="D44" s="472"/>
      <c r="E44" s="472"/>
      <c r="F44" s="472"/>
      <c r="G44" s="472"/>
      <c r="H44" s="472"/>
      <c r="I44" s="473"/>
      <c r="N44" s="60"/>
      <c r="O44" s="60"/>
      <c r="P44" s="60"/>
      <c r="X44" s="60"/>
      <c r="Y44" s="60"/>
      <c r="AD44" s="471"/>
      <c r="AE44" s="472"/>
      <c r="AF44" s="472"/>
      <c r="AG44" s="472"/>
      <c r="AH44" s="472"/>
      <c r="AI44" s="472"/>
      <c r="AJ44" s="473"/>
      <c r="AM44" s="60"/>
    </row>
    <row r="45" spans="1:39" ht="12" customHeight="1">
      <c r="A45" s="60"/>
      <c r="B45" s="60"/>
      <c r="C45" s="184"/>
      <c r="D45" s="184"/>
      <c r="E45" s="184"/>
      <c r="F45" s="184"/>
      <c r="G45" s="184"/>
      <c r="H45" s="184"/>
      <c r="I45" s="184"/>
      <c r="J45" s="60"/>
      <c r="K45" s="60"/>
      <c r="L45" s="60"/>
      <c r="M45" s="60"/>
      <c r="N45" s="60"/>
      <c r="O45" s="60"/>
      <c r="P45" s="178"/>
      <c r="Q45" s="60"/>
      <c r="R45" s="60"/>
      <c r="S45" s="60"/>
      <c r="T45" s="60"/>
      <c r="U45" s="60"/>
      <c r="V45" s="60"/>
      <c r="W45" s="178"/>
      <c r="X45" s="60"/>
      <c r="Y45" s="60"/>
      <c r="Z45" s="60"/>
      <c r="AA45" s="60"/>
      <c r="AB45" s="60"/>
      <c r="AC45" s="60"/>
      <c r="AD45" s="184"/>
      <c r="AE45" s="184"/>
      <c r="AF45" s="184"/>
      <c r="AG45" s="184"/>
      <c r="AH45" s="184"/>
      <c r="AI45" s="184"/>
      <c r="AJ45" s="184"/>
      <c r="AK45" s="60"/>
      <c r="AL45" s="60"/>
      <c r="AM45" s="60"/>
    </row>
    <row r="46" spans="1:39" ht="12" customHeight="1">
      <c r="C46" s="70"/>
      <c r="D46" s="70"/>
      <c r="E46" s="70"/>
      <c r="F46" s="70"/>
      <c r="G46" s="70"/>
      <c r="H46" s="70"/>
      <c r="I46" s="70"/>
      <c r="N46" s="60"/>
      <c r="O46" s="60"/>
      <c r="P46" s="178"/>
      <c r="Q46" s="60"/>
      <c r="R46" s="60"/>
      <c r="S46" s="60"/>
      <c r="T46" s="60"/>
      <c r="U46" s="60"/>
      <c r="V46" s="60"/>
      <c r="W46" s="178"/>
      <c r="X46" s="60"/>
      <c r="Y46" s="60"/>
      <c r="AD46" s="70"/>
      <c r="AE46" s="70"/>
      <c r="AF46" s="70"/>
      <c r="AG46" s="70"/>
      <c r="AH46" s="70"/>
      <c r="AI46" s="70"/>
      <c r="AJ46" s="70"/>
    </row>
    <row r="47" spans="1:39" ht="12" customHeight="1">
      <c r="C47" s="70"/>
      <c r="D47" s="70"/>
      <c r="E47" s="70"/>
      <c r="F47" s="70"/>
      <c r="G47" s="70"/>
      <c r="H47" s="70"/>
      <c r="I47" s="70"/>
      <c r="N47" s="60"/>
      <c r="O47" s="60"/>
      <c r="P47" s="178"/>
      <c r="Q47" s="60"/>
      <c r="R47" s="60"/>
      <c r="S47" s="60"/>
      <c r="T47" s="60"/>
      <c r="U47" s="60"/>
      <c r="V47" s="60"/>
      <c r="W47" s="178"/>
      <c r="X47" s="60"/>
      <c r="Y47" s="60"/>
      <c r="Z47" s="112"/>
      <c r="AA47" s="60"/>
      <c r="AB47" s="60"/>
      <c r="AC47" s="60"/>
      <c r="AH47" s="60"/>
      <c r="AI47" s="67"/>
      <c r="AJ47" s="60"/>
    </row>
    <row r="48" spans="1:39" ht="12" customHeight="1">
      <c r="K48" s="60"/>
      <c r="L48" s="60"/>
      <c r="M48" s="112"/>
      <c r="N48" s="60"/>
      <c r="O48" s="60"/>
      <c r="P48" s="136"/>
      <c r="Q48" s="60"/>
      <c r="R48" s="60"/>
      <c r="S48" s="60"/>
      <c r="T48" s="60"/>
      <c r="U48" s="60"/>
      <c r="V48" s="60"/>
      <c r="W48" s="60"/>
      <c r="X48" s="60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</row>
    <row r="49" spans="2:37" ht="12" customHeight="1">
      <c r="C49" t="s">
        <v>80</v>
      </c>
      <c r="K49" s="60"/>
      <c r="L49" s="60"/>
      <c r="M49" s="136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2:37" ht="12" customHeight="1">
      <c r="C50" s="428" t="s">
        <v>178</v>
      </c>
      <c r="D50" s="429"/>
      <c r="E50" s="429"/>
      <c r="F50" s="429"/>
      <c r="G50" s="429"/>
      <c r="H50" s="429"/>
      <c r="I50" s="430"/>
      <c r="L50" s="60"/>
      <c r="M50" s="136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257" t="s">
        <v>11</v>
      </c>
      <c r="Z50" s="257"/>
      <c r="AA50" s="257"/>
      <c r="AB50" s="257" t="s">
        <v>181</v>
      </c>
      <c r="AC50" s="257"/>
      <c r="AD50" s="257"/>
      <c r="AE50" s="257"/>
      <c r="AF50" s="257"/>
      <c r="AG50" s="257"/>
      <c r="AH50" s="257"/>
      <c r="AI50" s="257"/>
      <c r="AJ50" s="257"/>
      <c r="AK50" s="257"/>
    </row>
    <row r="51" spans="2:37" ht="12" customHeight="1">
      <c r="C51" s="471"/>
      <c r="D51" s="472"/>
      <c r="E51" s="472"/>
      <c r="F51" s="472"/>
      <c r="G51" s="472"/>
      <c r="H51" s="472"/>
      <c r="I51" s="473"/>
      <c r="J51" s="134"/>
      <c r="K51" s="132" t="s">
        <v>82</v>
      </c>
      <c r="L51" s="130"/>
      <c r="M51" s="136"/>
      <c r="N51" s="60"/>
      <c r="O51" s="60"/>
      <c r="P51" s="60"/>
      <c r="Q51" s="60"/>
      <c r="R51" s="60"/>
      <c r="S51" s="60"/>
      <c r="T51" s="60"/>
      <c r="Y51" s="257"/>
      <c r="Z51" s="257"/>
      <c r="AA51" s="257"/>
      <c r="AB51" s="257"/>
      <c r="AC51" s="257"/>
      <c r="AD51" s="257"/>
      <c r="AE51" s="257"/>
      <c r="AF51" s="257"/>
      <c r="AG51" s="257"/>
      <c r="AH51" s="257"/>
      <c r="AI51" s="257"/>
      <c r="AJ51" s="257"/>
      <c r="AK51" s="257"/>
    </row>
    <row r="52" spans="2:37" ht="12" customHeight="1">
      <c r="C52" s="70"/>
      <c r="D52" s="70"/>
      <c r="E52" s="70"/>
      <c r="F52" s="70"/>
      <c r="G52" s="70"/>
      <c r="H52" s="70"/>
      <c r="I52" s="70"/>
      <c r="J52" s="60"/>
      <c r="K52" s="61"/>
      <c r="L52" s="60"/>
      <c r="M52" s="60"/>
      <c r="N52" s="60"/>
      <c r="O52" s="60" t="s">
        <v>18</v>
      </c>
      <c r="P52" s="60"/>
      <c r="Q52" s="60"/>
      <c r="R52" s="60"/>
      <c r="S52" s="60"/>
      <c r="T52" s="60"/>
    </row>
    <row r="53" spans="2:37" ht="12" customHeight="1">
      <c r="H53" s="71">
        <v>15</v>
      </c>
      <c r="I53" s="136" t="s">
        <v>12</v>
      </c>
      <c r="J53" s="72">
        <v>9</v>
      </c>
      <c r="K53" s="61"/>
    </row>
    <row r="54" spans="2:37" ht="12" customHeight="1">
      <c r="G54" s="216">
        <v>2</v>
      </c>
      <c r="H54" s="71">
        <v>7</v>
      </c>
      <c r="I54" s="136" t="s">
        <v>12</v>
      </c>
      <c r="J54" s="72">
        <v>15</v>
      </c>
      <c r="K54" s="222">
        <v>1</v>
      </c>
      <c r="L54" s="131"/>
      <c r="M54" s="135"/>
      <c r="N54" s="428" t="s">
        <v>179</v>
      </c>
      <c r="O54" s="429"/>
      <c r="P54" s="429"/>
      <c r="Q54" s="429"/>
      <c r="R54" s="429"/>
      <c r="S54" s="429"/>
      <c r="T54" s="430"/>
      <c r="Y54" s="257" t="s">
        <v>19</v>
      </c>
      <c r="Z54" s="257"/>
      <c r="AA54" s="257"/>
      <c r="AB54" s="257" t="s">
        <v>182</v>
      </c>
      <c r="AC54" s="257"/>
      <c r="AD54" s="257"/>
      <c r="AE54" s="257"/>
      <c r="AF54" s="257"/>
      <c r="AG54" s="257"/>
      <c r="AH54" s="257"/>
      <c r="AI54" s="257"/>
      <c r="AJ54" s="257"/>
      <c r="AK54" s="257"/>
    </row>
    <row r="55" spans="2:37" ht="12" customHeight="1">
      <c r="H55" s="71">
        <v>16</v>
      </c>
      <c r="I55" s="136" t="s">
        <v>12</v>
      </c>
      <c r="J55" s="72">
        <v>14</v>
      </c>
      <c r="K55" s="61"/>
      <c r="N55" s="471"/>
      <c r="O55" s="472"/>
      <c r="P55" s="472"/>
      <c r="Q55" s="472"/>
      <c r="R55" s="472"/>
      <c r="S55" s="472"/>
      <c r="T55" s="473"/>
      <c r="Y55" s="257"/>
      <c r="Z55" s="257"/>
      <c r="AA55" s="257"/>
      <c r="AB55" s="257"/>
      <c r="AC55" s="257"/>
      <c r="AD55" s="257"/>
      <c r="AE55" s="257"/>
      <c r="AF55" s="257"/>
      <c r="AG55" s="257"/>
      <c r="AH55" s="257"/>
      <c r="AI55" s="257"/>
      <c r="AJ55" s="257"/>
      <c r="AK55" s="257"/>
    </row>
    <row r="56" spans="2:37" ht="12" customHeight="1">
      <c r="J56" s="60"/>
      <c r="K56" s="61"/>
    </row>
    <row r="57" spans="2:37" ht="12" customHeight="1">
      <c r="C57" t="s">
        <v>81</v>
      </c>
      <c r="J57" s="60"/>
      <c r="K57" s="61"/>
    </row>
    <row r="58" spans="2:37" ht="12" customHeight="1">
      <c r="C58" s="428" t="s">
        <v>179</v>
      </c>
      <c r="D58" s="429"/>
      <c r="E58" s="429"/>
      <c r="F58" s="429"/>
      <c r="G58" s="429"/>
      <c r="H58" s="429"/>
      <c r="I58" s="430"/>
      <c r="J58" s="135"/>
      <c r="K58" s="133"/>
      <c r="Y58" s="257" t="s">
        <v>20</v>
      </c>
      <c r="Z58" s="257"/>
      <c r="AA58" s="257"/>
      <c r="AB58" s="257" t="s">
        <v>179</v>
      </c>
      <c r="AC58" s="257"/>
      <c r="AD58" s="257"/>
      <c r="AE58" s="257"/>
      <c r="AF58" s="257"/>
      <c r="AG58" s="257"/>
      <c r="AH58" s="257"/>
      <c r="AI58" s="257"/>
      <c r="AJ58" s="257"/>
      <c r="AK58" s="257"/>
    </row>
    <row r="59" spans="2:37" ht="12" customHeight="1">
      <c r="C59" s="471"/>
      <c r="D59" s="472"/>
      <c r="E59" s="472"/>
      <c r="F59" s="472"/>
      <c r="G59" s="472"/>
      <c r="H59" s="472"/>
      <c r="I59" s="473"/>
      <c r="Y59" s="257"/>
      <c r="Z59" s="257"/>
      <c r="AA59" s="257"/>
      <c r="AB59" s="257"/>
      <c r="AC59" s="257"/>
      <c r="AD59" s="257"/>
      <c r="AE59" s="257"/>
      <c r="AF59" s="257"/>
      <c r="AG59" s="257"/>
      <c r="AH59" s="257"/>
      <c r="AI59" s="257"/>
      <c r="AJ59" s="257"/>
      <c r="AK59" s="257"/>
    </row>
    <row r="60" spans="2:37" ht="12" customHeight="1"/>
    <row r="61" spans="2:37" ht="12" customHeight="1"/>
    <row r="62" spans="2:37" ht="12" customHeight="1">
      <c r="B62" s="60"/>
      <c r="Y62" s="257" t="s">
        <v>21</v>
      </c>
      <c r="Z62" s="257"/>
      <c r="AA62" s="257"/>
      <c r="AB62" s="257" t="s">
        <v>178</v>
      </c>
      <c r="AC62" s="257"/>
      <c r="AD62" s="257"/>
      <c r="AE62" s="257"/>
      <c r="AF62" s="257"/>
      <c r="AG62" s="257"/>
      <c r="AH62" s="257"/>
      <c r="AI62" s="257"/>
      <c r="AJ62" s="257"/>
      <c r="AK62" s="257"/>
    </row>
    <row r="63" spans="2:37" ht="12" customHeight="1"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113"/>
      <c r="N63" s="60"/>
      <c r="O63" s="60"/>
      <c r="P63" s="60"/>
      <c r="Q63" s="60"/>
      <c r="R63" s="60"/>
      <c r="S63" s="60"/>
      <c r="T63" s="60"/>
      <c r="Y63" s="257"/>
      <c r="Z63" s="257"/>
      <c r="AA63" s="257"/>
      <c r="AB63" s="257"/>
      <c r="AC63" s="257"/>
      <c r="AD63" s="257"/>
      <c r="AE63" s="257"/>
      <c r="AF63" s="257"/>
      <c r="AG63" s="257"/>
      <c r="AH63" s="257"/>
      <c r="AI63" s="257"/>
      <c r="AJ63" s="257"/>
      <c r="AK63" s="257"/>
    </row>
    <row r="64" spans="2:37" ht="12" customHeight="1">
      <c r="B64" s="60"/>
      <c r="C64" s="117"/>
      <c r="D64" s="117"/>
      <c r="E64" s="117"/>
      <c r="F64" s="117"/>
      <c r="G64" s="117"/>
      <c r="H64" s="117"/>
      <c r="I64" s="117"/>
      <c r="J64" s="60"/>
      <c r="K64" s="60"/>
      <c r="L64" s="60"/>
      <c r="M64" s="113"/>
      <c r="N64" s="60"/>
      <c r="O64" s="60"/>
      <c r="P64" s="60"/>
      <c r="Q64" s="60"/>
      <c r="R64" s="60"/>
      <c r="S64" s="60"/>
      <c r="T64" s="60"/>
    </row>
    <row r="65" spans="2:20" ht="12" customHeight="1">
      <c r="B65" s="60"/>
      <c r="C65" s="117"/>
      <c r="D65" s="117"/>
      <c r="E65" s="117"/>
      <c r="F65" s="117"/>
      <c r="G65" s="117"/>
      <c r="H65" s="117"/>
      <c r="I65" s="117"/>
      <c r="J65" s="60"/>
      <c r="K65" s="60"/>
      <c r="L65" s="60"/>
      <c r="M65" s="113"/>
      <c r="N65" s="60"/>
      <c r="O65" s="60"/>
      <c r="P65" s="60"/>
      <c r="Q65" s="60"/>
      <c r="R65" s="60"/>
      <c r="S65" s="60"/>
      <c r="T65" s="60"/>
    </row>
    <row r="66" spans="2:20" ht="12" customHeight="1">
      <c r="B66" s="60"/>
      <c r="C66" s="70"/>
      <c r="D66" s="70"/>
      <c r="E66" s="70"/>
      <c r="F66" s="70"/>
      <c r="G66" s="70"/>
      <c r="H66" s="70"/>
      <c r="I66" s="7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</row>
    <row r="67" spans="2:20" ht="14.1" customHeight="1">
      <c r="B67" s="60"/>
      <c r="C67" s="60"/>
      <c r="D67" s="60"/>
      <c r="E67" s="60"/>
      <c r="F67" s="60"/>
      <c r="G67" s="60"/>
      <c r="H67" s="60"/>
      <c r="I67" s="113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</row>
    <row r="68" spans="2:20" ht="14.1" customHeight="1">
      <c r="B68" s="60"/>
      <c r="C68" s="60"/>
      <c r="D68" s="60"/>
      <c r="E68" s="60"/>
      <c r="F68" s="60"/>
      <c r="G68" s="60"/>
      <c r="H68" s="60"/>
      <c r="I68" s="113"/>
      <c r="J68" s="60"/>
      <c r="K68" s="60"/>
      <c r="L68" s="60"/>
      <c r="M68" s="60"/>
      <c r="N68" s="117"/>
      <c r="O68" s="117"/>
      <c r="P68" s="117"/>
      <c r="Q68" s="117"/>
      <c r="R68" s="117"/>
      <c r="S68" s="117"/>
      <c r="T68" s="117"/>
    </row>
    <row r="69" spans="2:20" ht="14.1" customHeight="1">
      <c r="B69" s="60"/>
      <c r="C69" s="60"/>
      <c r="D69" s="60"/>
      <c r="E69" s="60"/>
      <c r="F69" s="60"/>
      <c r="G69" s="60"/>
      <c r="H69" s="60"/>
      <c r="I69" s="113"/>
      <c r="J69" s="60"/>
      <c r="K69" s="60"/>
      <c r="L69" s="60"/>
      <c r="M69" s="60"/>
      <c r="N69" s="117"/>
      <c r="O69" s="117"/>
      <c r="P69" s="117"/>
      <c r="Q69" s="117"/>
      <c r="R69" s="117"/>
      <c r="S69" s="117"/>
      <c r="T69" s="117"/>
    </row>
    <row r="70" spans="2:20" ht="14.1" customHeight="1"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</row>
    <row r="71" spans="2:20" ht="14.1" customHeight="1"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</row>
    <row r="72" spans="2:20" ht="14.1" customHeight="1">
      <c r="B72" s="60"/>
      <c r="C72" s="117"/>
      <c r="D72" s="117"/>
      <c r="E72" s="117"/>
      <c r="F72" s="117"/>
      <c r="G72" s="117"/>
      <c r="H72" s="117"/>
      <c r="I72" s="117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</row>
    <row r="73" spans="2:20" ht="14.1" customHeight="1">
      <c r="C73" s="117"/>
      <c r="D73" s="117"/>
      <c r="E73" s="117"/>
      <c r="F73" s="117"/>
      <c r="G73" s="117"/>
      <c r="H73" s="117"/>
      <c r="I73" s="117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</row>
    <row r="74" spans="2:20" ht="14.1" customHeight="1"/>
    <row r="75" spans="2:20" ht="14.1" customHeight="1"/>
    <row r="76" spans="2:20" ht="14.1" customHeight="1"/>
    <row r="77" spans="2:20" ht="14.1" customHeight="1"/>
    <row r="78" spans="2:20" ht="14.1" customHeight="1"/>
    <row r="79" spans="2:20" ht="14.1" customHeight="1"/>
    <row r="80" spans="2:20" ht="14.1" customHeight="1"/>
    <row r="81" ht="14.1" customHeight="1"/>
    <row r="82" ht="14.1" customHeight="1"/>
    <row r="83" ht="14.1" customHeight="1"/>
    <row r="84" ht="14.1" customHeight="1"/>
    <row r="85" ht="14.1" customHeight="1"/>
    <row r="86" ht="14.1" customHeight="1"/>
    <row r="87" ht="14.1" customHeight="1"/>
    <row r="88" ht="14.1" customHeight="1"/>
    <row r="89" ht="9.9499999999999993" customHeight="1"/>
    <row r="90" ht="9.9499999999999993" customHeight="1"/>
    <row r="91" ht="9.9499999999999993" customHeight="1"/>
    <row r="92" ht="9.9499999999999993" customHeight="1"/>
    <row r="93" ht="9.9499999999999993" customHeight="1"/>
    <row r="94" ht="9.9499999999999993" customHeight="1"/>
    <row r="95" ht="9.9499999999999993" customHeight="1"/>
    <row r="96" ht="9.9499999999999993" customHeight="1"/>
    <row r="97" ht="9.9499999999999993" customHeight="1"/>
    <row r="98" ht="9.9499999999999993" customHeight="1"/>
    <row r="99" ht="9.9499999999999993" customHeight="1"/>
    <row r="100" ht="9.9499999999999993" customHeight="1"/>
    <row r="101" ht="9.9499999999999993" customHeight="1"/>
    <row r="102" ht="9.9499999999999993" customHeight="1"/>
    <row r="103" ht="9.9499999999999993" customHeight="1"/>
    <row r="104" ht="9.9499999999999993" customHeight="1"/>
    <row r="105" ht="9.9499999999999993" customHeight="1"/>
    <row r="106" ht="9.9499999999999993" customHeight="1"/>
    <row r="107" ht="9.9499999999999993" customHeight="1"/>
    <row r="108" ht="9.9499999999999993" customHeight="1"/>
    <row r="109" ht="9.9499999999999993" customHeight="1"/>
    <row r="110" ht="9.9499999999999993" customHeight="1"/>
    <row r="111" ht="9.9499999999999993" customHeight="1"/>
    <row r="112" ht="9.9499999999999993" customHeight="1"/>
    <row r="113" ht="9.9499999999999993" customHeight="1"/>
    <row r="114" ht="9.9499999999999993" customHeight="1"/>
    <row r="115" ht="9.9499999999999993" customHeight="1"/>
    <row r="116" ht="9.9499999999999993" customHeight="1"/>
    <row r="117" ht="9.9499999999999993" customHeight="1"/>
    <row r="118" ht="9.9499999999999993" customHeight="1"/>
    <row r="119" ht="9.9499999999999993" customHeight="1"/>
  </sheetData>
  <mergeCells count="30">
    <mergeCell ref="C50:I51"/>
    <mergeCell ref="C58:I59"/>
    <mergeCell ref="N54:T55"/>
    <mergeCell ref="N2:Y3"/>
    <mergeCell ref="Y62:AA63"/>
    <mergeCell ref="Y58:AA59"/>
    <mergeCell ref="Y50:AA51"/>
    <mergeCell ref="Y54:AA55"/>
    <mergeCell ref="Q11:V12"/>
    <mergeCell ref="C3:I4"/>
    <mergeCell ref="C11:I12"/>
    <mergeCell ref="C19:I20"/>
    <mergeCell ref="C27:I28"/>
    <mergeCell ref="S8:T10"/>
    <mergeCell ref="C35:I36"/>
    <mergeCell ref="C43:I44"/>
    <mergeCell ref="AD3:AJ4"/>
    <mergeCell ref="AD11:AJ12"/>
    <mergeCell ref="AD19:AJ20"/>
    <mergeCell ref="AD27:AJ28"/>
    <mergeCell ref="AB58:AK59"/>
    <mergeCell ref="AB50:AK51"/>
    <mergeCell ref="AB54:AK55"/>
    <mergeCell ref="AD35:AJ36"/>
    <mergeCell ref="AD43:AJ44"/>
    <mergeCell ref="S14:T14"/>
    <mergeCell ref="S15:T15"/>
    <mergeCell ref="S16:T16"/>
    <mergeCell ref="S18:T19"/>
    <mergeCell ref="AB62:AK63"/>
  </mergeCells>
  <phoneticPr fontId="2"/>
  <pageMargins left="0.25" right="0.25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GD103"/>
  <sheetViews>
    <sheetView topLeftCell="A49" zoomScaleNormal="100" workbookViewId="0">
      <selection activeCell="W60" sqref="W60"/>
    </sheetView>
  </sheetViews>
  <sheetFormatPr defaultRowHeight="13.5"/>
  <cols>
    <col min="1" max="1" width="1.625" style="74" customWidth="1"/>
    <col min="2" max="17" width="1.375" style="74" customWidth="1"/>
    <col min="18" max="18" width="1.375" style="189" customWidth="1"/>
    <col min="19" max="73" width="1.375" style="74" customWidth="1"/>
    <col min="74" max="108" width="1.625" style="74" customWidth="1"/>
    <col min="109" max="114" width="2.625" style="74" hidden="1" customWidth="1"/>
    <col min="115" max="176" width="1.625" style="74" hidden="1" customWidth="1"/>
    <col min="177" max="177" width="9" style="74" hidden="1" customWidth="1"/>
    <col min="178" max="180" width="4.125" style="74" hidden="1" customWidth="1"/>
    <col min="181" max="181" width="9" style="74" hidden="1" customWidth="1"/>
    <col min="182" max="182" width="6.5" style="74" hidden="1" customWidth="1"/>
    <col min="183" max="183" width="6.25" style="74" hidden="1" customWidth="1"/>
    <col min="184" max="186" width="9" style="74" hidden="1" customWidth="1"/>
    <col min="187" max="16384" width="9" style="74"/>
  </cols>
  <sheetData>
    <row r="1" spans="1:185" ht="9.9499999999999993" customHeight="1">
      <c r="A1" s="73"/>
      <c r="B1" s="389" t="s">
        <v>42</v>
      </c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189"/>
      <c r="O1" s="189"/>
      <c r="P1" s="189"/>
      <c r="Q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</row>
    <row r="2" spans="1:185" ht="9.9499999999999993" customHeight="1"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</row>
    <row r="3" spans="1:185" ht="8.1" customHeight="1">
      <c r="B3" s="340" t="s">
        <v>22</v>
      </c>
      <c r="C3" s="341"/>
      <c r="D3" s="341"/>
      <c r="E3" s="341"/>
      <c r="F3" s="341"/>
      <c r="G3" s="341"/>
      <c r="H3" s="341"/>
      <c r="I3" s="342"/>
      <c r="J3" s="360">
        <f>B8</f>
        <v>1</v>
      </c>
      <c r="K3" s="361"/>
      <c r="L3" s="75"/>
      <c r="M3" s="75"/>
      <c r="N3" s="75"/>
      <c r="O3" s="75"/>
      <c r="P3" s="75"/>
      <c r="Q3" s="75"/>
      <c r="R3" s="75"/>
      <c r="S3" s="75"/>
      <c r="T3" s="76"/>
      <c r="U3" s="360">
        <f>B16</f>
        <v>2</v>
      </c>
      <c r="V3" s="361"/>
      <c r="W3" s="75"/>
      <c r="X3" s="75"/>
      <c r="Y3" s="75"/>
      <c r="Z3" s="75"/>
      <c r="AA3" s="75"/>
      <c r="AB3" s="75"/>
      <c r="AC3" s="75"/>
      <c r="AD3" s="75"/>
      <c r="AE3" s="76"/>
      <c r="AF3" s="360">
        <f>B24</f>
        <v>3</v>
      </c>
      <c r="AG3" s="361"/>
      <c r="AH3" s="75"/>
      <c r="AI3" s="75"/>
      <c r="AJ3" s="75"/>
      <c r="AK3" s="75"/>
      <c r="AL3" s="75"/>
      <c r="AM3" s="75"/>
      <c r="AN3" s="75"/>
      <c r="AO3" s="75"/>
      <c r="AP3" s="76"/>
      <c r="AQ3" s="360">
        <f>B32</f>
        <v>4</v>
      </c>
      <c r="AR3" s="361"/>
      <c r="AS3" s="75"/>
      <c r="AT3" s="75"/>
      <c r="AU3" s="75"/>
      <c r="AV3" s="75"/>
      <c r="AW3" s="75"/>
      <c r="AX3" s="75"/>
      <c r="AY3" s="75"/>
      <c r="AZ3" s="75"/>
      <c r="BA3" s="76"/>
      <c r="BB3" s="364" t="s">
        <v>0</v>
      </c>
      <c r="BC3" s="364"/>
      <c r="BD3" s="364"/>
      <c r="BE3" s="364"/>
      <c r="BF3" s="364"/>
      <c r="BG3" s="364"/>
      <c r="BH3" s="364" t="s">
        <v>1</v>
      </c>
      <c r="BI3" s="364"/>
      <c r="BJ3" s="364"/>
      <c r="BK3" s="364"/>
      <c r="BL3" s="364"/>
      <c r="BM3" s="364"/>
      <c r="BN3" s="364" t="s">
        <v>2</v>
      </c>
      <c r="BO3" s="364"/>
      <c r="BP3" s="364"/>
      <c r="BQ3" s="364"/>
      <c r="BR3" s="364"/>
      <c r="BS3" s="364"/>
      <c r="BT3" s="390" t="s">
        <v>3</v>
      </c>
      <c r="BU3" s="390"/>
      <c r="BV3" s="77"/>
      <c r="BW3" s="77"/>
      <c r="BX3" s="77"/>
      <c r="BY3" s="77"/>
      <c r="BZ3" s="77"/>
      <c r="CA3" s="77"/>
      <c r="CB3" s="77"/>
      <c r="CC3" s="77"/>
      <c r="CD3" s="77"/>
      <c r="CE3" s="77"/>
      <c r="DE3" s="386" t="s">
        <v>5</v>
      </c>
      <c r="DF3" s="387"/>
      <c r="DG3" s="387"/>
      <c r="DH3" s="387"/>
      <c r="DI3" s="387"/>
      <c r="DJ3" s="387"/>
      <c r="DK3" s="387"/>
      <c r="DL3" s="388"/>
      <c r="DM3" s="360">
        <v>1</v>
      </c>
      <c r="DN3" s="361"/>
      <c r="DO3" s="75"/>
      <c r="DP3" s="75"/>
      <c r="DQ3" s="75"/>
      <c r="DR3" s="75"/>
      <c r="DS3" s="75"/>
      <c r="DT3" s="75"/>
      <c r="DU3" s="75"/>
      <c r="DV3" s="76"/>
      <c r="DW3" s="360">
        <v>2</v>
      </c>
      <c r="DX3" s="361"/>
      <c r="DY3" s="75"/>
      <c r="DZ3" s="75"/>
      <c r="EA3" s="75"/>
      <c r="EB3" s="75"/>
      <c r="EC3" s="75"/>
      <c r="ED3" s="75"/>
      <c r="EE3" s="75"/>
      <c r="EF3" s="76"/>
      <c r="EG3" s="360">
        <v>3</v>
      </c>
      <c r="EH3" s="361"/>
      <c r="EI3" s="75"/>
      <c r="EJ3" s="75"/>
      <c r="EK3" s="75"/>
      <c r="EL3" s="75"/>
      <c r="EM3" s="75"/>
      <c r="EN3" s="75"/>
      <c r="EO3" s="75"/>
      <c r="EP3" s="76"/>
      <c r="EQ3" s="360">
        <v>4</v>
      </c>
      <c r="ER3" s="361"/>
      <c r="ES3" s="75"/>
      <c r="ET3" s="75"/>
      <c r="EU3" s="75"/>
      <c r="EV3" s="75"/>
      <c r="EW3" s="75"/>
      <c r="EX3" s="75"/>
      <c r="EY3" s="75"/>
      <c r="EZ3" s="76"/>
      <c r="FA3" s="364" t="s">
        <v>0</v>
      </c>
      <c r="FB3" s="364"/>
      <c r="FC3" s="364"/>
      <c r="FD3" s="364"/>
      <c r="FE3" s="364"/>
      <c r="FF3" s="364"/>
      <c r="FG3" s="364" t="s">
        <v>1</v>
      </c>
      <c r="FH3" s="364"/>
      <c r="FI3" s="364"/>
      <c r="FJ3" s="364"/>
      <c r="FK3" s="364"/>
      <c r="FL3" s="364"/>
      <c r="FM3" s="364" t="s">
        <v>2</v>
      </c>
      <c r="FN3" s="364"/>
      <c r="FO3" s="364"/>
      <c r="FP3" s="364"/>
      <c r="FQ3" s="364"/>
      <c r="FR3" s="364"/>
      <c r="FS3" s="390" t="s">
        <v>3</v>
      </c>
      <c r="FT3" s="390"/>
    </row>
    <row r="4" spans="1:185" ht="8.1" customHeight="1">
      <c r="B4" s="343"/>
      <c r="C4" s="344"/>
      <c r="D4" s="344"/>
      <c r="E4" s="344"/>
      <c r="F4" s="344"/>
      <c r="G4" s="344"/>
      <c r="H4" s="344"/>
      <c r="I4" s="345"/>
      <c r="J4" s="362"/>
      <c r="K4" s="363"/>
      <c r="L4" s="78"/>
      <c r="M4" s="78"/>
      <c r="N4" s="78"/>
      <c r="O4" s="78"/>
      <c r="P4" s="78"/>
      <c r="Q4" s="78"/>
      <c r="R4" s="78"/>
      <c r="S4" s="78"/>
      <c r="T4" s="79"/>
      <c r="U4" s="362"/>
      <c r="V4" s="363"/>
      <c r="W4" s="78"/>
      <c r="X4" s="78"/>
      <c r="Y4" s="78"/>
      <c r="Z4" s="78"/>
      <c r="AA4" s="78"/>
      <c r="AB4" s="78"/>
      <c r="AC4" s="78"/>
      <c r="AD4" s="78"/>
      <c r="AE4" s="79"/>
      <c r="AF4" s="362"/>
      <c r="AG4" s="363"/>
      <c r="AH4" s="78"/>
      <c r="AI4" s="78"/>
      <c r="AJ4" s="78"/>
      <c r="AK4" s="78"/>
      <c r="AL4" s="78"/>
      <c r="AM4" s="78"/>
      <c r="AN4" s="78"/>
      <c r="AO4" s="78"/>
      <c r="AP4" s="79"/>
      <c r="AQ4" s="362"/>
      <c r="AR4" s="363"/>
      <c r="AS4" s="78"/>
      <c r="AT4" s="78"/>
      <c r="AU4" s="78"/>
      <c r="AV4" s="78"/>
      <c r="AW4" s="78"/>
      <c r="AX4" s="78"/>
      <c r="AY4" s="78"/>
      <c r="AZ4" s="78"/>
      <c r="BA4" s="79"/>
      <c r="BB4" s="364"/>
      <c r="BC4" s="364"/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4"/>
      <c r="BQ4" s="364"/>
      <c r="BR4" s="364"/>
      <c r="BS4" s="364"/>
      <c r="BT4" s="390"/>
      <c r="BU4" s="390"/>
      <c r="BV4" s="77"/>
      <c r="BW4" s="77"/>
      <c r="BX4" s="77"/>
      <c r="BY4" s="77"/>
      <c r="BZ4" s="77"/>
      <c r="CA4" s="77"/>
      <c r="CB4" s="77"/>
      <c r="CC4" s="77"/>
      <c r="CD4" s="77"/>
      <c r="CE4" s="77"/>
      <c r="DE4" s="367"/>
      <c r="DF4" s="368"/>
      <c r="DG4" s="368"/>
      <c r="DH4" s="368"/>
      <c r="DI4" s="368"/>
      <c r="DJ4" s="368"/>
      <c r="DK4" s="368"/>
      <c r="DL4" s="369"/>
      <c r="DM4" s="362"/>
      <c r="DN4" s="363"/>
      <c r="DO4" s="78"/>
      <c r="DP4" s="78"/>
      <c r="DQ4" s="78"/>
      <c r="DR4" s="78"/>
      <c r="DS4" s="78"/>
      <c r="DT4" s="78"/>
      <c r="DU4" s="78"/>
      <c r="DV4" s="79"/>
      <c r="DW4" s="362"/>
      <c r="DX4" s="363"/>
      <c r="DY4" s="78"/>
      <c r="DZ4" s="78"/>
      <c r="EA4" s="78"/>
      <c r="EB4" s="78"/>
      <c r="EC4" s="78"/>
      <c r="ED4" s="78"/>
      <c r="EE4" s="78"/>
      <c r="EF4" s="79"/>
      <c r="EG4" s="362"/>
      <c r="EH4" s="363"/>
      <c r="EI4" s="78"/>
      <c r="EJ4" s="78"/>
      <c r="EK4" s="78"/>
      <c r="EL4" s="78"/>
      <c r="EM4" s="78"/>
      <c r="EN4" s="78"/>
      <c r="EO4" s="78"/>
      <c r="EP4" s="79"/>
      <c r="EQ4" s="362"/>
      <c r="ER4" s="363"/>
      <c r="ES4" s="78"/>
      <c r="ET4" s="78"/>
      <c r="EU4" s="78"/>
      <c r="EV4" s="78"/>
      <c r="EW4" s="78"/>
      <c r="EX4" s="78"/>
      <c r="EY4" s="78"/>
      <c r="EZ4" s="79"/>
      <c r="FA4" s="364"/>
      <c r="FB4" s="364"/>
      <c r="FC4" s="364"/>
      <c r="FD4" s="364"/>
      <c r="FE4" s="364"/>
      <c r="FF4" s="364"/>
      <c r="FG4" s="364"/>
      <c r="FH4" s="364"/>
      <c r="FI4" s="364"/>
      <c r="FJ4" s="364"/>
      <c r="FK4" s="364"/>
      <c r="FL4" s="364"/>
      <c r="FM4" s="364"/>
      <c r="FN4" s="364"/>
      <c r="FO4" s="364"/>
      <c r="FP4" s="364"/>
      <c r="FQ4" s="364"/>
      <c r="FR4" s="364"/>
      <c r="FS4" s="390"/>
      <c r="FT4" s="390"/>
    </row>
    <row r="5" spans="1:185" ht="8.1" customHeight="1">
      <c r="B5" s="343"/>
      <c r="C5" s="344"/>
      <c r="D5" s="344"/>
      <c r="E5" s="344"/>
      <c r="F5" s="344"/>
      <c r="G5" s="344"/>
      <c r="H5" s="344"/>
      <c r="I5" s="345"/>
      <c r="J5" s="304" t="str">
        <f>B10</f>
        <v>ブラックキャット</v>
      </c>
      <c r="K5" s="305"/>
      <c r="L5" s="305"/>
      <c r="M5" s="305"/>
      <c r="N5" s="305"/>
      <c r="O5" s="305"/>
      <c r="P5" s="305"/>
      <c r="Q5" s="305"/>
      <c r="R5" s="305"/>
      <c r="S5" s="305"/>
      <c r="T5" s="306"/>
      <c r="U5" s="304" t="str">
        <f>B18</f>
        <v>大楽毛エール</v>
      </c>
      <c r="V5" s="305"/>
      <c r="W5" s="305"/>
      <c r="X5" s="305"/>
      <c r="Y5" s="305"/>
      <c r="Z5" s="305"/>
      <c r="AA5" s="305"/>
      <c r="AB5" s="305"/>
      <c r="AC5" s="305"/>
      <c r="AD5" s="305"/>
      <c r="AE5" s="306"/>
      <c r="AF5" s="304" t="str">
        <f>B26</f>
        <v>レッドファイアー</v>
      </c>
      <c r="AG5" s="305"/>
      <c r="AH5" s="305"/>
      <c r="AI5" s="305"/>
      <c r="AJ5" s="305"/>
      <c r="AK5" s="305"/>
      <c r="AL5" s="305"/>
      <c r="AM5" s="305"/>
      <c r="AN5" s="305"/>
      <c r="AO5" s="305"/>
      <c r="AP5" s="306"/>
      <c r="AQ5" s="304" t="str">
        <f>B34</f>
        <v>サラブ</v>
      </c>
      <c r="AR5" s="305"/>
      <c r="AS5" s="305"/>
      <c r="AT5" s="305"/>
      <c r="AU5" s="305"/>
      <c r="AV5" s="305"/>
      <c r="AW5" s="305"/>
      <c r="AX5" s="305"/>
      <c r="AY5" s="305"/>
      <c r="AZ5" s="305"/>
      <c r="BA5" s="306"/>
      <c r="BB5" s="364"/>
      <c r="BC5" s="364"/>
      <c r="BD5" s="364"/>
      <c r="BE5" s="364"/>
      <c r="BF5" s="364"/>
      <c r="BG5" s="364"/>
      <c r="BH5" s="364"/>
      <c r="BI5" s="364"/>
      <c r="BJ5" s="364"/>
      <c r="BK5" s="364"/>
      <c r="BL5" s="364"/>
      <c r="BM5" s="364"/>
      <c r="BN5" s="364"/>
      <c r="BO5" s="364"/>
      <c r="BP5" s="364"/>
      <c r="BQ5" s="364"/>
      <c r="BR5" s="364"/>
      <c r="BS5" s="364"/>
      <c r="BT5" s="390"/>
      <c r="BU5" s="390"/>
      <c r="BV5" s="77"/>
      <c r="BW5" s="77"/>
      <c r="BX5" s="77"/>
      <c r="BY5" s="77"/>
      <c r="BZ5" s="77"/>
      <c r="CA5" s="77"/>
      <c r="CB5" s="77"/>
      <c r="CC5" s="77"/>
      <c r="CD5" s="77"/>
      <c r="CE5" s="77"/>
      <c r="DE5" s="367"/>
      <c r="DF5" s="368"/>
      <c r="DG5" s="368"/>
      <c r="DH5" s="368"/>
      <c r="DI5" s="368"/>
      <c r="DJ5" s="368"/>
      <c r="DK5" s="368"/>
      <c r="DL5" s="369"/>
      <c r="DM5" s="304" t="str">
        <f>DE10</f>
        <v>ブラックキャット</v>
      </c>
      <c r="DN5" s="305"/>
      <c r="DO5" s="305"/>
      <c r="DP5" s="305"/>
      <c r="DQ5" s="305"/>
      <c r="DR5" s="305"/>
      <c r="DS5" s="305"/>
      <c r="DT5" s="305"/>
      <c r="DU5" s="305"/>
      <c r="DV5" s="306"/>
      <c r="DW5" s="304" t="str">
        <f>DE18</f>
        <v>大楽毛エール</v>
      </c>
      <c r="DX5" s="305"/>
      <c r="DY5" s="305"/>
      <c r="DZ5" s="305"/>
      <c r="EA5" s="305"/>
      <c r="EB5" s="305"/>
      <c r="EC5" s="305"/>
      <c r="ED5" s="305"/>
      <c r="EE5" s="305"/>
      <c r="EF5" s="306"/>
      <c r="EG5" s="304" t="str">
        <f>DE26</f>
        <v>レッドファイアー</v>
      </c>
      <c r="EH5" s="305"/>
      <c r="EI5" s="305"/>
      <c r="EJ5" s="305"/>
      <c r="EK5" s="305"/>
      <c r="EL5" s="305"/>
      <c r="EM5" s="305"/>
      <c r="EN5" s="305"/>
      <c r="EO5" s="305"/>
      <c r="EP5" s="306"/>
      <c r="EQ5" s="304" t="str">
        <f>DE34</f>
        <v>サラブ</v>
      </c>
      <c r="ER5" s="305"/>
      <c r="ES5" s="305"/>
      <c r="ET5" s="305"/>
      <c r="EU5" s="305"/>
      <c r="EV5" s="305"/>
      <c r="EW5" s="305"/>
      <c r="EX5" s="305"/>
      <c r="EY5" s="305"/>
      <c r="EZ5" s="306"/>
      <c r="FA5" s="364"/>
      <c r="FB5" s="364"/>
      <c r="FC5" s="364"/>
      <c r="FD5" s="364"/>
      <c r="FE5" s="364"/>
      <c r="FF5" s="364"/>
      <c r="FG5" s="364"/>
      <c r="FH5" s="364"/>
      <c r="FI5" s="364"/>
      <c r="FJ5" s="364"/>
      <c r="FK5" s="364"/>
      <c r="FL5" s="364"/>
      <c r="FM5" s="364"/>
      <c r="FN5" s="364"/>
      <c r="FO5" s="364"/>
      <c r="FP5" s="364"/>
      <c r="FQ5" s="364"/>
      <c r="FR5" s="364"/>
      <c r="FS5" s="390"/>
      <c r="FT5" s="390"/>
    </row>
    <row r="6" spans="1:185" ht="8.1" customHeight="1">
      <c r="B6" s="347" t="s">
        <v>43</v>
      </c>
      <c r="C6" s="348"/>
      <c r="D6" s="348"/>
      <c r="E6" s="348"/>
      <c r="F6" s="348"/>
      <c r="G6" s="348"/>
      <c r="H6" s="348"/>
      <c r="I6" s="349"/>
      <c r="J6" s="304"/>
      <c r="K6" s="305"/>
      <c r="L6" s="305"/>
      <c r="M6" s="305"/>
      <c r="N6" s="305"/>
      <c r="O6" s="305"/>
      <c r="P6" s="305"/>
      <c r="Q6" s="305"/>
      <c r="R6" s="305"/>
      <c r="S6" s="305"/>
      <c r="T6" s="306"/>
      <c r="U6" s="304"/>
      <c r="V6" s="305"/>
      <c r="W6" s="305"/>
      <c r="X6" s="305"/>
      <c r="Y6" s="305"/>
      <c r="Z6" s="305"/>
      <c r="AA6" s="305"/>
      <c r="AB6" s="305"/>
      <c r="AC6" s="305"/>
      <c r="AD6" s="305"/>
      <c r="AE6" s="306"/>
      <c r="AF6" s="304"/>
      <c r="AG6" s="305"/>
      <c r="AH6" s="305"/>
      <c r="AI6" s="305"/>
      <c r="AJ6" s="305"/>
      <c r="AK6" s="305"/>
      <c r="AL6" s="305"/>
      <c r="AM6" s="305"/>
      <c r="AN6" s="305"/>
      <c r="AO6" s="305"/>
      <c r="AP6" s="306"/>
      <c r="AQ6" s="304"/>
      <c r="AR6" s="305"/>
      <c r="AS6" s="305"/>
      <c r="AT6" s="305"/>
      <c r="AU6" s="305"/>
      <c r="AV6" s="305"/>
      <c r="AW6" s="305"/>
      <c r="AX6" s="305"/>
      <c r="AY6" s="305"/>
      <c r="AZ6" s="305"/>
      <c r="BA6" s="306"/>
      <c r="BB6" s="364"/>
      <c r="BC6" s="364"/>
      <c r="BD6" s="364"/>
      <c r="BE6" s="364"/>
      <c r="BF6" s="364"/>
      <c r="BG6" s="364"/>
      <c r="BH6" s="364"/>
      <c r="BI6" s="364"/>
      <c r="BJ6" s="364"/>
      <c r="BK6" s="364"/>
      <c r="BL6" s="364"/>
      <c r="BM6" s="364"/>
      <c r="BN6" s="364"/>
      <c r="BO6" s="364"/>
      <c r="BP6" s="364"/>
      <c r="BQ6" s="364"/>
      <c r="BR6" s="364"/>
      <c r="BS6" s="364"/>
      <c r="BT6" s="390"/>
      <c r="BU6" s="390"/>
      <c r="BV6" s="77"/>
      <c r="BW6" s="77"/>
      <c r="BX6" s="77"/>
      <c r="BY6" s="77"/>
      <c r="BZ6" s="77"/>
      <c r="CA6" s="77"/>
      <c r="CB6" s="77"/>
      <c r="CC6" s="77"/>
      <c r="CD6" s="77"/>
      <c r="CE6" s="77"/>
      <c r="DE6" s="367" t="s">
        <v>6</v>
      </c>
      <c r="DF6" s="368"/>
      <c r="DG6" s="368"/>
      <c r="DH6" s="368"/>
      <c r="DI6" s="368"/>
      <c r="DJ6" s="368"/>
      <c r="DK6" s="368"/>
      <c r="DL6" s="369"/>
      <c r="DM6" s="304"/>
      <c r="DN6" s="305"/>
      <c r="DO6" s="305"/>
      <c r="DP6" s="305"/>
      <c r="DQ6" s="305"/>
      <c r="DR6" s="305"/>
      <c r="DS6" s="305"/>
      <c r="DT6" s="305"/>
      <c r="DU6" s="305"/>
      <c r="DV6" s="306"/>
      <c r="DW6" s="304"/>
      <c r="DX6" s="305"/>
      <c r="DY6" s="305"/>
      <c r="DZ6" s="305"/>
      <c r="EA6" s="305"/>
      <c r="EB6" s="305"/>
      <c r="EC6" s="305"/>
      <c r="ED6" s="305"/>
      <c r="EE6" s="305"/>
      <c r="EF6" s="306"/>
      <c r="EG6" s="304"/>
      <c r="EH6" s="305"/>
      <c r="EI6" s="305"/>
      <c r="EJ6" s="305"/>
      <c r="EK6" s="305"/>
      <c r="EL6" s="305"/>
      <c r="EM6" s="305"/>
      <c r="EN6" s="305"/>
      <c r="EO6" s="305"/>
      <c r="EP6" s="306"/>
      <c r="EQ6" s="304"/>
      <c r="ER6" s="305"/>
      <c r="ES6" s="305"/>
      <c r="ET6" s="305"/>
      <c r="EU6" s="305"/>
      <c r="EV6" s="305"/>
      <c r="EW6" s="305"/>
      <c r="EX6" s="305"/>
      <c r="EY6" s="305"/>
      <c r="EZ6" s="306"/>
      <c r="FA6" s="364"/>
      <c r="FB6" s="364"/>
      <c r="FC6" s="364"/>
      <c r="FD6" s="364"/>
      <c r="FE6" s="364"/>
      <c r="FF6" s="364"/>
      <c r="FG6" s="364"/>
      <c r="FH6" s="364"/>
      <c r="FI6" s="364"/>
      <c r="FJ6" s="364"/>
      <c r="FK6" s="364"/>
      <c r="FL6" s="364"/>
      <c r="FM6" s="364"/>
      <c r="FN6" s="364"/>
      <c r="FO6" s="364"/>
      <c r="FP6" s="364"/>
      <c r="FQ6" s="364"/>
      <c r="FR6" s="364"/>
      <c r="FS6" s="390"/>
      <c r="FT6" s="390"/>
    </row>
    <row r="7" spans="1:185" ht="8.1" customHeight="1">
      <c r="B7" s="350"/>
      <c r="C7" s="351"/>
      <c r="D7" s="351"/>
      <c r="E7" s="351"/>
      <c r="F7" s="351"/>
      <c r="G7" s="351"/>
      <c r="H7" s="351"/>
      <c r="I7" s="352"/>
      <c r="J7" s="307"/>
      <c r="K7" s="308"/>
      <c r="L7" s="308"/>
      <c r="M7" s="308"/>
      <c r="N7" s="308"/>
      <c r="O7" s="308"/>
      <c r="P7" s="308"/>
      <c r="Q7" s="308"/>
      <c r="R7" s="308"/>
      <c r="S7" s="308"/>
      <c r="T7" s="309"/>
      <c r="U7" s="307"/>
      <c r="V7" s="308"/>
      <c r="W7" s="308"/>
      <c r="X7" s="308"/>
      <c r="Y7" s="308"/>
      <c r="Z7" s="308"/>
      <c r="AA7" s="308"/>
      <c r="AB7" s="308"/>
      <c r="AC7" s="308"/>
      <c r="AD7" s="308"/>
      <c r="AE7" s="309"/>
      <c r="AF7" s="307"/>
      <c r="AG7" s="308"/>
      <c r="AH7" s="308"/>
      <c r="AI7" s="308"/>
      <c r="AJ7" s="308"/>
      <c r="AK7" s="308"/>
      <c r="AL7" s="308"/>
      <c r="AM7" s="308"/>
      <c r="AN7" s="308"/>
      <c r="AO7" s="308"/>
      <c r="AP7" s="309"/>
      <c r="AQ7" s="307"/>
      <c r="AR7" s="308"/>
      <c r="AS7" s="308"/>
      <c r="AT7" s="308"/>
      <c r="AU7" s="308"/>
      <c r="AV7" s="308"/>
      <c r="AW7" s="308"/>
      <c r="AX7" s="308"/>
      <c r="AY7" s="308"/>
      <c r="AZ7" s="308"/>
      <c r="BA7" s="309"/>
      <c r="BB7" s="364"/>
      <c r="BC7" s="364"/>
      <c r="BD7" s="364"/>
      <c r="BE7" s="364"/>
      <c r="BF7" s="364"/>
      <c r="BG7" s="364"/>
      <c r="BH7" s="364"/>
      <c r="BI7" s="364"/>
      <c r="BJ7" s="364"/>
      <c r="BK7" s="364"/>
      <c r="BL7" s="364"/>
      <c r="BM7" s="364"/>
      <c r="BN7" s="364"/>
      <c r="BO7" s="364"/>
      <c r="BP7" s="364"/>
      <c r="BQ7" s="364"/>
      <c r="BR7" s="364"/>
      <c r="BS7" s="364"/>
      <c r="BT7" s="390"/>
      <c r="BU7" s="390"/>
      <c r="BV7" s="77"/>
      <c r="BW7" s="77"/>
      <c r="BX7" s="77"/>
      <c r="BY7" s="77"/>
      <c r="BZ7" s="77"/>
      <c r="CA7" s="77"/>
      <c r="CB7" s="77"/>
      <c r="CC7" s="77"/>
      <c r="CD7" s="77"/>
      <c r="CE7" s="77"/>
      <c r="DE7" s="370"/>
      <c r="DF7" s="371"/>
      <c r="DG7" s="371"/>
      <c r="DH7" s="371"/>
      <c r="DI7" s="371"/>
      <c r="DJ7" s="371"/>
      <c r="DK7" s="371"/>
      <c r="DL7" s="372"/>
      <c r="DM7" s="307"/>
      <c r="DN7" s="308"/>
      <c r="DO7" s="308"/>
      <c r="DP7" s="308"/>
      <c r="DQ7" s="308"/>
      <c r="DR7" s="308"/>
      <c r="DS7" s="308"/>
      <c r="DT7" s="308"/>
      <c r="DU7" s="308"/>
      <c r="DV7" s="309"/>
      <c r="DW7" s="307"/>
      <c r="DX7" s="308"/>
      <c r="DY7" s="308"/>
      <c r="DZ7" s="308"/>
      <c r="EA7" s="308"/>
      <c r="EB7" s="308"/>
      <c r="EC7" s="308"/>
      <c r="ED7" s="308"/>
      <c r="EE7" s="308"/>
      <c r="EF7" s="309"/>
      <c r="EG7" s="307"/>
      <c r="EH7" s="308"/>
      <c r="EI7" s="308"/>
      <c r="EJ7" s="308"/>
      <c r="EK7" s="308"/>
      <c r="EL7" s="308"/>
      <c r="EM7" s="308"/>
      <c r="EN7" s="308"/>
      <c r="EO7" s="308"/>
      <c r="EP7" s="309"/>
      <c r="EQ7" s="307"/>
      <c r="ER7" s="308"/>
      <c r="ES7" s="308"/>
      <c r="ET7" s="308"/>
      <c r="EU7" s="308"/>
      <c r="EV7" s="308"/>
      <c r="EW7" s="308"/>
      <c r="EX7" s="308"/>
      <c r="EY7" s="308"/>
      <c r="EZ7" s="309"/>
      <c r="FA7" s="364"/>
      <c r="FB7" s="364"/>
      <c r="FC7" s="364"/>
      <c r="FD7" s="364"/>
      <c r="FE7" s="364"/>
      <c r="FF7" s="364"/>
      <c r="FG7" s="364"/>
      <c r="FH7" s="364"/>
      <c r="FI7" s="364"/>
      <c r="FJ7" s="364"/>
      <c r="FK7" s="364"/>
      <c r="FL7" s="364"/>
      <c r="FM7" s="364"/>
      <c r="FN7" s="364"/>
      <c r="FO7" s="364"/>
      <c r="FP7" s="364"/>
      <c r="FQ7" s="364"/>
      <c r="FR7" s="364"/>
      <c r="FS7" s="390"/>
      <c r="FT7" s="390"/>
    </row>
    <row r="8" spans="1:185" ht="8.1" customHeight="1">
      <c r="B8" s="331">
        <v>1</v>
      </c>
      <c r="C8" s="332"/>
      <c r="D8" s="75"/>
      <c r="E8" s="75"/>
      <c r="F8" s="75"/>
      <c r="G8" s="75"/>
      <c r="H8" s="75"/>
      <c r="I8" s="76"/>
      <c r="J8" s="373"/>
      <c r="K8" s="374"/>
      <c r="L8" s="374"/>
      <c r="M8" s="374"/>
      <c r="N8" s="374"/>
      <c r="O8" s="374"/>
      <c r="P8" s="374"/>
      <c r="Q8" s="374"/>
      <c r="R8" s="374"/>
      <c r="S8" s="374"/>
      <c r="T8" s="375"/>
      <c r="U8" s="80"/>
      <c r="V8" s="80"/>
      <c r="W8" s="80"/>
      <c r="X8" s="80"/>
      <c r="Y8" s="80"/>
      <c r="Z8" s="80"/>
      <c r="AA8" s="80"/>
      <c r="AB8" s="80"/>
      <c r="AC8" s="80"/>
      <c r="AD8" s="382" t="s">
        <v>143</v>
      </c>
      <c r="AE8" s="383"/>
      <c r="AF8" s="123"/>
      <c r="AG8" s="120"/>
      <c r="AH8" s="120"/>
      <c r="AI8" s="120"/>
      <c r="AJ8" s="120"/>
      <c r="AK8" s="120"/>
      <c r="AL8" s="120"/>
      <c r="AM8" s="120"/>
      <c r="AN8" s="120"/>
      <c r="AO8" s="481"/>
      <c r="AP8" s="482"/>
      <c r="AQ8" s="82"/>
      <c r="AR8" s="80"/>
      <c r="AS8" s="80"/>
      <c r="AT8" s="80"/>
      <c r="AU8" s="80"/>
      <c r="AV8" s="80"/>
      <c r="AW8" s="80"/>
      <c r="AX8" s="80"/>
      <c r="AY8" s="80"/>
      <c r="AZ8" s="382" t="s">
        <v>144</v>
      </c>
      <c r="BA8" s="383"/>
      <c r="BB8" s="386"/>
      <c r="BC8" s="387"/>
      <c r="BD8" s="387"/>
      <c r="BE8" s="387"/>
      <c r="BF8" s="387"/>
      <c r="BG8" s="388"/>
      <c r="BH8" s="386"/>
      <c r="BI8" s="387"/>
      <c r="BJ8" s="387"/>
      <c r="BK8" s="387"/>
      <c r="BL8" s="387"/>
      <c r="BM8" s="388"/>
      <c r="BN8" s="386"/>
      <c r="BO8" s="387"/>
      <c r="BP8" s="387"/>
      <c r="BQ8" s="387"/>
      <c r="BR8" s="387"/>
      <c r="BS8" s="388"/>
      <c r="BT8" s="266">
        <f>FZ26</f>
        <v>3</v>
      </c>
      <c r="BU8" s="266"/>
      <c r="BV8" s="77"/>
      <c r="BW8" s="77"/>
      <c r="BX8" s="77"/>
      <c r="BY8" s="77"/>
      <c r="BZ8" s="77"/>
      <c r="CA8" s="77"/>
      <c r="CB8" s="77"/>
      <c r="CC8" s="77"/>
      <c r="CD8" s="77"/>
      <c r="CE8" s="77"/>
      <c r="DE8" s="360">
        <v>1</v>
      </c>
      <c r="DF8" s="361"/>
      <c r="DG8" s="75"/>
      <c r="DH8" s="75"/>
      <c r="DI8" s="75"/>
      <c r="DJ8" s="75"/>
      <c r="DK8" s="75"/>
      <c r="DL8" s="76"/>
      <c r="DM8" s="373"/>
      <c r="DN8" s="374"/>
      <c r="DO8" s="374"/>
      <c r="DP8" s="374"/>
      <c r="DQ8" s="374"/>
      <c r="DR8" s="374"/>
      <c r="DS8" s="374"/>
      <c r="DT8" s="374"/>
      <c r="DU8" s="374"/>
      <c r="DV8" s="375"/>
      <c r="DW8" s="80"/>
      <c r="DX8" s="80"/>
      <c r="DY8" s="80"/>
      <c r="DZ8" s="80"/>
      <c r="EA8" s="80"/>
      <c r="EB8" s="80"/>
      <c r="EC8" s="80"/>
      <c r="ED8" s="80"/>
      <c r="EE8" s="80"/>
      <c r="EF8" s="81"/>
      <c r="EG8" s="82"/>
      <c r="EH8" s="80"/>
      <c r="EI8" s="80"/>
      <c r="EJ8" s="80"/>
      <c r="EK8" s="80"/>
      <c r="EL8" s="80"/>
      <c r="EM8" s="80"/>
      <c r="EN8" s="80"/>
      <c r="EO8" s="80"/>
      <c r="EP8" s="81"/>
      <c r="EQ8" s="82"/>
      <c r="ER8" s="80"/>
      <c r="ES8" s="80"/>
      <c r="ET8" s="80"/>
      <c r="EU8" s="80"/>
      <c r="EV8" s="80"/>
      <c r="EW8" s="80"/>
      <c r="EX8" s="80"/>
      <c r="EY8" s="80"/>
      <c r="EZ8" s="81"/>
      <c r="FA8" s="45">
        <f>COUNTIF(DW10,"=2")</f>
        <v>0</v>
      </c>
      <c r="FB8" s="46">
        <f>COUNTIF(EG10,"=2")</f>
        <v>0</v>
      </c>
      <c r="FC8" s="46">
        <f>COUNTIF(EQ10,"=2")</f>
        <v>0</v>
      </c>
      <c r="FD8" s="83"/>
      <c r="FE8" s="83"/>
      <c r="FF8" s="84"/>
      <c r="FG8" s="85"/>
      <c r="FH8" s="83"/>
      <c r="FI8" s="83"/>
      <c r="FJ8" s="83"/>
      <c r="FK8" s="83"/>
      <c r="FL8" s="84"/>
      <c r="FM8" s="47">
        <f>SUM(X9:Y14)</f>
        <v>36</v>
      </c>
      <c r="FN8" s="47">
        <f>SUM(AI9:AJ14)</f>
        <v>0</v>
      </c>
      <c r="FO8" s="47">
        <f>SUM(AT9:AU14)</f>
        <v>18</v>
      </c>
      <c r="FP8" s="77"/>
      <c r="FQ8" s="77"/>
      <c r="FR8" s="77"/>
      <c r="FS8" s="365"/>
      <c r="FT8" s="365"/>
      <c r="FV8" s="77"/>
      <c r="FW8" s="77"/>
      <c r="FX8" s="366" t="s">
        <v>0</v>
      </c>
      <c r="FY8" s="48">
        <f>FA14*1000</f>
        <v>0</v>
      </c>
      <c r="FZ8" s="49">
        <f>RANK(FY8,$FY$8:$FY$11)</f>
        <v>3</v>
      </c>
      <c r="GA8" s="86"/>
      <c r="GB8" s="87"/>
      <c r="GC8" s="88"/>
    </row>
    <row r="9" spans="1:185" ht="8.1" customHeight="1">
      <c r="B9" s="333"/>
      <c r="C9" s="334"/>
      <c r="D9" s="78"/>
      <c r="E9" s="78"/>
      <c r="F9" s="78"/>
      <c r="G9" s="78"/>
      <c r="H9" s="78"/>
      <c r="I9" s="79"/>
      <c r="J9" s="376"/>
      <c r="K9" s="377"/>
      <c r="L9" s="377"/>
      <c r="M9" s="377"/>
      <c r="N9" s="377"/>
      <c r="O9" s="377"/>
      <c r="P9" s="377"/>
      <c r="Q9" s="377"/>
      <c r="R9" s="377"/>
      <c r="S9" s="377"/>
      <c r="T9" s="378"/>
      <c r="U9" s="80"/>
      <c r="V9" s="80"/>
      <c r="W9" s="89"/>
      <c r="X9" s="251">
        <v>15</v>
      </c>
      <c r="Y9" s="251"/>
      <c r="Z9" s="480" t="s">
        <v>23</v>
      </c>
      <c r="AA9" s="251">
        <v>9</v>
      </c>
      <c r="AB9" s="251"/>
      <c r="AC9" s="90"/>
      <c r="AD9" s="384"/>
      <c r="AE9" s="385"/>
      <c r="AF9" s="123"/>
      <c r="AG9" s="120"/>
      <c r="AH9" s="121"/>
      <c r="AI9" s="391"/>
      <c r="AJ9" s="391"/>
      <c r="AK9" s="181"/>
      <c r="AL9" s="391"/>
      <c r="AM9" s="391"/>
      <c r="AN9" s="119"/>
      <c r="AO9" s="483"/>
      <c r="AP9" s="484"/>
      <c r="AQ9" s="82"/>
      <c r="AR9" s="80"/>
      <c r="AS9" s="89"/>
      <c r="AT9" s="251">
        <v>9</v>
      </c>
      <c r="AU9" s="251"/>
      <c r="AV9" s="480" t="s">
        <v>23</v>
      </c>
      <c r="AW9" s="251">
        <v>15</v>
      </c>
      <c r="AX9" s="251"/>
      <c r="AY9" s="90"/>
      <c r="AZ9" s="384"/>
      <c r="BA9" s="385"/>
      <c r="BB9" s="367"/>
      <c r="BC9" s="368"/>
      <c r="BD9" s="368"/>
      <c r="BE9" s="368"/>
      <c r="BF9" s="368"/>
      <c r="BG9" s="369"/>
      <c r="BH9" s="367"/>
      <c r="BI9" s="368"/>
      <c r="BJ9" s="368"/>
      <c r="BK9" s="368"/>
      <c r="BL9" s="368"/>
      <c r="BM9" s="369"/>
      <c r="BN9" s="367"/>
      <c r="BO9" s="389"/>
      <c r="BP9" s="389"/>
      <c r="BQ9" s="389"/>
      <c r="BR9" s="389"/>
      <c r="BS9" s="369"/>
      <c r="BT9" s="266"/>
      <c r="BU9" s="266"/>
      <c r="BV9" s="77"/>
      <c r="BW9" s="77"/>
      <c r="BX9" s="77"/>
      <c r="BY9" s="77"/>
      <c r="BZ9" s="77"/>
      <c r="CA9" s="77"/>
      <c r="CB9" s="77"/>
      <c r="CC9" s="77"/>
      <c r="CD9" s="77"/>
      <c r="CE9" s="77"/>
      <c r="DE9" s="362"/>
      <c r="DF9" s="363"/>
      <c r="DG9" s="78"/>
      <c r="DH9" s="78"/>
      <c r="DI9" s="78"/>
      <c r="DJ9" s="78"/>
      <c r="DK9" s="78"/>
      <c r="DL9" s="79"/>
      <c r="DM9" s="376"/>
      <c r="DN9" s="377"/>
      <c r="DO9" s="377"/>
      <c r="DP9" s="377"/>
      <c r="DQ9" s="377"/>
      <c r="DR9" s="377"/>
      <c r="DS9" s="377"/>
      <c r="DT9" s="377"/>
      <c r="DU9" s="377"/>
      <c r="DV9" s="378"/>
      <c r="DW9" s="80"/>
      <c r="DX9" s="80"/>
      <c r="DY9" s="89"/>
      <c r="DZ9" s="258" t="str">
        <f>IF(X9&gt;AA9,"1",IF(X9&lt;AA9,"0"))</f>
        <v>1</v>
      </c>
      <c r="EA9" s="258"/>
      <c r="EB9" s="258" t="str">
        <f>IF(X9&lt;AA9,"1",IF(X9&gt;AA9,"0"))</f>
        <v>0</v>
      </c>
      <c r="EC9" s="258"/>
      <c r="ED9" s="90"/>
      <c r="EE9" s="80"/>
      <c r="EF9" s="81"/>
      <c r="EG9" s="82"/>
      <c r="EH9" s="80"/>
      <c r="EI9" s="89"/>
      <c r="EJ9" s="258" t="b">
        <f>IF(AI9&gt;AL9,"1",IF(AI9&lt;AL9,"0"))</f>
        <v>0</v>
      </c>
      <c r="EK9" s="258"/>
      <c r="EL9" s="258" t="b">
        <f>IF(AI9&lt;AL9,"1",IF(AI9&gt;AL9,"0"))</f>
        <v>0</v>
      </c>
      <c r="EM9" s="258"/>
      <c r="EN9" s="90"/>
      <c r="EO9" s="80"/>
      <c r="EP9" s="81"/>
      <c r="EQ9" s="82"/>
      <c r="ER9" s="80"/>
      <c r="ES9" s="89"/>
      <c r="ET9" s="258" t="str">
        <f>IF(AT9&gt;AW9,"1",IF(AT9&lt;AW9,"0"))</f>
        <v>0</v>
      </c>
      <c r="EU9" s="258"/>
      <c r="EV9" s="258" t="str">
        <f>IF(AT9&lt;AW9,"1",IF(AT9&gt;AW9,"0"))</f>
        <v>1</v>
      </c>
      <c r="EW9" s="258"/>
      <c r="EX9" s="90"/>
      <c r="EY9" s="80"/>
      <c r="EZ9" s="81"/>
      <c r="FA9" s="91"/>
      <c r="FB9" s="92"/>
      <c r="FC9" s="92"/>
      <c r="FD9" s="50">
        <f>COUNTIF(EE10,"=2")</f>
        <v>1</v>
      </c>
      <c r="FE9" s="50">
        <f>COUNTIF(EO10,"=2")</f>
        <v>0</v>
      </c>
      <c r="FF9" s="51">
        <f>COUNTIF(EY10,"=2")</f>
        <v>1</v>
      </c>
      <c r="FG9" s="91"/>
      <c r="FH9" s="92"/>
      <c r="FI9" s="92"/>
      <c r="FJ9" s="92"/>
      <c r="FK9" s="92"/>
      <c r="FL9" s="93"/>
      <c r="FM9" s="77"/>
      <c r="FN9" s="77"/>
      <c r="FO9" s="77"/>
      <c r="FP9" s="47">
        <f>SUM(AA9:AB14)</f>
        <v>39</v>
      </c>
      <c r="FQ9" s="47">
        <f>SUM(AL9:AM14)</f>
        <v>0</v>
      </c>
      <c r="FR9" s="47">
        <f>SUM(AW9:AX14)</f>
        <v>30</v>
      </c>
      <c r="FS9" s="365"/>
      <c r="FT9" s="365"/>
      <c r="FV9" s="77"/>
      <c r="FW9" s="77"/>
      <c r="FX9" s="366"/>
      <c r="FY9" s="48">
        <f>FA22*1000</f>
        <v>2000</v>
      </c>
      <c r="FZ9" s="49">
        <f>RANK(FY9,$FY$8:$FY$11)</f>
        <v>1</v>
      </c>
      <c r="GA9" s="86"/>
      <c r="GB9" s="87"/>
      <c r="GC9" s="88"/>
    </row>
    <row r="10" spans="1:185" ht="8.1" customHeight="1">
      <c r="B10" s="467" t="s">
        <v>126</v>
      </c>
      <c r="C10" s="468"/>
      <c r="D10" s="468"/>
      <c r="E10" s="468"/>
      <c r="F10" s="468"/>
      <c r="G10" s="468"/>
      <c r="H10" s="468"/>
      <c r="I10" s="469"/>
      <c r="J10" s="376"/>
      <c r="K10" s="377"/>
      <c r="L10" s="377"/>
      <c r="M10" s="377"/>
      <c r="N10" s="377"/>
      <c r="O10" s="377"/>
      <c r="P10" s="377"/>
      <c r="Q10" s="377"/>
      <c r="R10" s="377"/>
      <c r="S10" s="377"/>
      <c r="T10" s="378"/>
      <c r="U10" s="258">
        <f>DW10</f>
        <v>1</v>
      </c>
      <c r="V10" s="253"/>
      <c r="W10" s="82"/>
      <c r="X10" s="251"/>
      <c r="Y10" s="251"/>
      <c r="Z10" s="480"/>
      <c r="AA10" s="251"/>
      <c r="AB10" s="251"/>
      <c r="AC10" s="81"/>
      <c r="AD10" s="252">
        <f>EE10</f>
        <v>2</v>
      </c>
      <c r="AE10" s="253"/>
      <c r="AF10" s="394">
        <f>EG10</f>
        <v>0</v>
      </c>
      <c r="AG10" s="395"/>
      <c r="AH10" s="123"/>
      <c r="AI10" s="391"/>
      <c r="AJ10" s="391"/>
      <c r="AK10" s="181"/>
      <c r="AL10" s="391"/>
      <c r="AM10" s="391"/>
      <c r="AN10" s="122"/>
      <c r="AO10" s="394">
        <f>EO10</f>
        <v>0</v>
      </c>
      <c r="AP10" s="395"/>
      <c r="AQ10" s="252">
        <f>EQ10</f>
        <v>0</v>
      </c>
      <c r="AR10" s="253"/>
      <c r="AS10" s="82"/>
      <c r="AT10" s="251"/>
      <c r="AU10" s="251"/>
      <c r="AV10" s="480"/>
      <c r="AW10" s="251"/>
      <c r="AX10" s="251"/>
      <c r="AY10" s="81"/>
      <c r="AZ10" s="252">
        <f>EY10</f>
        <v>2</v>
      </c>
      <c r="BA10" s="253"/>
      <c r="BB10" s="298">
        <f>FA10</f>
        <v>0</v>
      </c>
      <c r="BC10" s="295"/>
      <c r="BD10" s="393"/>
      <c r="BE10" s="393"/>
      <c r="BF10" s="295">
        <f>FE10</f>
        <v>2</v>
      </c>
      <c r="BG10" s="296"/>
      <c r="BH10" s="298">
        <f>FG10</f>
        <v>1</v>
      </c>
      <c r="BI10" s="295"/>
      <c r="BJ10" s="393"/>
      <c r="BK10" s="393"/>
      <c r="BL10" s="295">
        <f>FK10</f>
        <v>4</v>
      </c>
      <c r="BM10" s="296"/>
      <c r="BN10" s="297">
        <f>FM10</f>
        <v>54</v>
      </c>
      <c r="BO10" s="255"/>
      <c r="BP10" s="393"/>
      <c r="BQ10" s="393"/>
      <c r="BR10" s="255">
        <f>FQ10</f>
        <v>69</v>
      </c>
      <c r="BS10" s="256"/>
      <c r="BT10" s="266"/>
      <c r="BU10" s="266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DE10" s="301" t="str">
        <f>B10</f>
        <v>ブラックキャット</v>
      </c>
      <c r="DF10" s="302"/>
      <c r="DG10" s="302"/>
      <c r="DH10" s="302"/>
      <c r="DI10" s="302"/>
      <c r="DJ10" s="302"/>
      <c r="DK10" s="302"/>
      <c r="DL10" s="303"/>
      <c r="DM10" s="376"/>
      <c r="DN10" s="377"/>
      <c r="DO10" s="377"/>
      <c r="DP10" s="377"/>
      <c r="DQ10" s="377"/>
      <c r="DR10" s="377"/>
      <c r="DS10" s="377"/>
      <c r="DT10" s="377"/>
      <c r="DU10" s="377"/>
      <c r="DV10" s="378"/>
      <c r="DW10" s="258">
        <f>DZ9+DZ11+DZ13</f>
        <v>1</v>
      </c>
      <c r="DX10" s="253"/>
      <c r="DY10" s="82"/>
      <c r="DZ10" s="258"/>
      <c r="EA10" s="258"/>
      <c r="EB10" s="258"/>
      <c r="EC10" s="258"/>
      <c r="ED10" s="81"/>
      <c r="EE10" s="252">
        <f>EB9+EB11+EB13</f>
        <v>2</v>
      </c>
      <c r="EF10" s="253"/>
      <c r="EG10" s="252">
        <f>EJ9+EJ11+EJ13</f>
        <v>0</v>
      </c>
      <c r="EH10" s="253"/>
      <c r="EI10" s="82"/>
      <c r="EJ10" s="258"/>
      <c r="EK10" s="258"/>
      <c r="EL10" s="258"/>
      <c r="EM10" s="258"/>
      <c r="EN10" s="81"/>
      <c r="EO10" s="252">
        <f>EL9+EL11+EL13</f>
        <v>0</v>
      </c>
      <c r="EP10" s="253"/>
      <c r="EQ10" s="252">
        <f>ET9+ET11+ET13</f>
        <v>0</v>
      </c>
      <c r="ER10" s="253"/>
      <c r="ES10" s="82"/>
      <c r="ET10" s="258"/>
      <c r="EU10" s="258"/>
      <c r="EV10" s="258"/>
      <c r="EW10" s="258"/>
      <c r="EX10" s="81"/>
      <c r="EY10" s="252">
        <f>EV9+EV11+EV13</f>
        <v>2</v>
      </c>
      <c r="EZ10" s="253"/>
      <c r="FA10" s="298">
        <f>SUM(FA8:FC8)</f>
        <v>0</v>
      </c>
      <c r="FB10" s="295"/>
      <c r="FC10" s="393"/>
      <c r="FD10" s="393"/>
      <c r="FE10" s="295">
        <f>SUM(FD9:FF9)</f>
        <v>2</v>
      </c>
      <c r="FF10" s="296"/>
      <c r="FG10" s="298">
        <f>SUM(DW10,EG10,EQ10)</f>
        <v>1</v>
      </c>
      <c r="FH10" s="295"/>
      <c r="FI10" s="393"/>
      <c r="FJ10" s="393"/>
      <c r="FK10" s="295">
        <f>SUM(EE10,EO10,EY10)</f>
        <v>4</v>
      </c>
      <c r="FL10" s="296"/>
      <c r="FM10" s="297">
        <f>SUM(FM8:FO8)</f>
        <v>54</v>
      </c>
      <c r="FN10" s="255"/>
      <c r="FO10" s="393"/>
      <c r="FP10" s="393"/>
      <c r="FQ10" s="255">
        <f>SUM(FP9:FR9)</f>
        <v>69</v>
      </c>
      <c r="FR10" s="256"/>
      <c r="FS10" s="365"/>
      <c r="FT10" s="365"/>
      <c r="FV10" s="77"/>
      <c r="FW10" s="77"/>
      <c r="FX10" s="366"/>
      <c r="FY10" s="48">
        <f>FA30*1000</f>
        <v>0</v>
      </c>
      <c r="FZ10" s="49">
        <f>RANK(FY10,$FY$8:$FY$11)</f>
        <v>3</v>
      </c>
      <c r="GA10" s="86"/>
      <c r="GB10" s="87"/>
      <c r="GC10" s="88"/>
    </row>
    <row r="11" spans="1:185" ht="8.1" customHeight="1">
      <c r="B11" s="467"/>
      <c r="C11" s="468"/>
      <c r="D11" s="468"/>
      <c r="E11" s="468"/>
      <c r="F11" s="468"/>
      <c r="G11" s="468"/>
      <c r="H11" s="468"/>
      <c r="I11" s="469"/>
      <c r="J11" s="376"/>
      <c r="K11" s="377"/>
      <c r="L11" s="377"/>
      <c r="M11" s="377"/>
      <c r="N11" s="377"/>
      <c r="O11" s="377"/>
      <c r="P11" s="377"/>
      <c r="Q11" s="377"/>
      <c r="R11" s="377"/>
      <c r="S11" s="377"/>
      <c r="T11" s="378"/>
      <c r="U11" s="258"/>
      <c r="V11" s="253"/>
      <c r="W11" s="82"/>
      <c r="X11" s="251">
        <v>9</v>
      </c>
      <c r="Y11" s="251"/>
      <c r="Z11" s="480" t="s">
        <v>23</v>
      </c>
      <c r="AA11" s="251">
        <v>15</v>
      </c>
      <c r="AB11" s="251"/>
      <c r="AC11" s="81"/>
      <c r="AD11" s="252"/>
      <c r="AE11" s="253"/>
      <c r="AF11" s="394"/>
      <c r="AG11" s="395"/>
      <c r="AH11" s="123"/>
      <c r="AI11" s="391"/>
      <c r="AJ11" s="391"/>
      <c r="AK11" s="181"/>
      <c r="AL11" s="391"/>
      <c r="AM11" s="391"/>
      <c r="AN11" s="122"/>
      <c r="AO11" s="394"/>
      <c r="AP11" s="395"/>
      <c r="AQ11" s="252"/>
      <c r="AR11" s="253"/>
      <c r="AS11" s="82"/>
      <c r="AT11" s="251">
        <v>9</v>
      </c>
      <c r="AU11" s="251"/>
      <c r="AV11" s="480" t="s">
        <v>23</v>
      </c>
      <c r="AW11" s="251">
        <v>15</v>
      </c>
      <c r="AX11" s="251"/>
      <c r="AY11" s="81"/>
      <c r="AZ11" s="252"/>
      <c r="BA11" s="253"/>
      <c r="BB11" s="298"/>
      <c r="BC11" s="295"/>
      <c r="BD11" s="393"/>
      <c r="BE11" s="393"/>
      <c r="BF11" s="295"/>
      <c r="BG11" s="296"/>
      <c r="BH11" s="298"/>
      <c r="BI11" s="295"/>
      <c r="BJ11" s="393"/>
      <c r="BK11" s="393"/>
      <c r="BL11" s="295"/>
      <c r="BM11" s="296"/>
      <c r="BN11" s="297"/>
      <c r="BO11" s="255"/>
      <c r="BP11" s="393"/>
      <c r="BQ11" s="393"/>
      <c r="BR11" s="255"/>
      <c r="BS11" s="256"/>
      <c r="BT11" s="266"/>
      <c r="BU11" s="266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DE11" s="301"/>
      <c r="DF11" s="302"/>
      <c r="DG11" s="302"/>
      <c r="DH11" s="302"/>
      <c r="DI11" s="302"/>
      <c r="DJ11" s="302"/>
      <c r="DK11" s="302"/>
      <c r="DL11" s="303"/>
      <c r="DM11" s="376"/>
      <c r="DN11" s="377"/>
      <c r="DO11" s="377"/>
      <c r="DP11" s="377"/>
      <c r="DQ11" s="377"/>
      <c r="DR11" s="377"/>
      <c r="DS11" s="377"/>
      <c r="DT11" s="377"/>
      <c r="DU11" s="377"/>
      <c r="DV11" s="378"/>
      <c r="DW11" s="258"/>
      <c r="DX11" s="253"/>
      <c r="DY11" s="82"/>
      <c r="DZ11" s="258" t="str">
        <f>IF(X11&gt;AA11,"1",IF(X11&lt;AA11,"0"))</f>
        <v>0</v>
      </c>
      <c r="EA11" s="258"/>
      <c r="EB11" s="258" t="str">
        <f>IF(X11&lt;AA11,"1",IF(X11&gt;AA11,"0"))</f>
        <v>1</v>
      </c>
      <c r="EC11" s="258"/>
      <c r="ED11" s="81"/>
      <c r="EE11" s="252"/>
      <c r="EF11" s="253"/>
      <c r="EG11" s="252"/>
      <c r="EH11" s="253"/>
      <c r="EI11" s="82"/>
      <c r="EJ11" s="258" t="b">
        <f>IF(AI11&gt;AL11,"1",IF(AI11&lt;AL11,"0"))</f>
        <v>0</v>
      </c>
      <c r="EK11" s="258"/>
      <c r="EL11" s="258" t="b">
        <f>IF(AI11&lt;AL11,"1",IF(AI11&gt;AL11,"0"))</f>
        <v>0</v>
      </c>
      <c r="EM11" s="258"/>
      <c r="EN11" s="81"/>
      <c r="EO11" s="252"/>
      <c r="EP11" s="253"/>
      <c r="EQ11" s="252"/>
      <c r="ER11" s="253"/>
      <c r="ES11" s="82"/>
      <c r="ET11" s="258" t="str">
        <f>IF(AT11&gt;AW11,"1",IF(AT11&lt;AW11,"0"))</f>
        <v>0</v>
      </c>
      <c r="EU11" s="258"/>
      <c r="EV11" s="258" t="str">
        <f>IF(AT11&lt;AW11,"1",IF(AT11&gt;AW11,"0"))</f>
        <v>1</v>
      </c>
      <c r="EW11" s="258"/>
      <c r="EX11" s="81"/>
      <c r="EY11" s="252"/>
      <c r="EZ11" s="253"/>
      <c r="FA11" s="298"/>
      <c r="FB11" s="295"/>
      <c r="FC11" s="393"/>
      <c r="FD11" s="393"/>
      <c r="FE11" s="295"/>
      <c r="FF11" s="296"/>
      <c r="FG11" s="298"/>
      <c r="FH11" s="295"/>
      <c r="FI11" s="393"/>
      <c r="FJ11" s="393"/>
      <c r="FK11" s="295"/>
      <c r="FL11" s="296"/>
      <c r="FM11" s="297"/>
      <c r="FN11" s="255"/>
      <c r="FO11" s="393"/>
      <c r="FP11" s="393"/>
      <c r="FQ11" s="255"/>
      <c r="FR11" s="256"/>
      <c r="FS11" s="365"/>
      <c r="FT11" s="365"/>
      <c r="FV11" s="77"/>
      <c r="FW11" s="77"/>
      <c r="FX11" s="366"/>
      <c r="FY11" s="48">
        <f>FA38*1000</f>
        <v>2000</v>
      </c>
      <c r="FZ11" s="49">
        <f>RANK(FY11,$FY$8:$FY$11)</f>
        <v>1</v>
      </c>
      <c r="GA11" s="86"/>
      <c r="GB11" s="87"/>
      <c r="GC11" s="88"/>
    </row>
    <row r="12" spans="1:185" ht="8.1" customHeight="1">
      <c r="B12" s="467"/>
      <c r="C12" s="468"/>
      <c r="D12" s="468"/>
      <c r="E12" s="468"/>
      <c r="F12" s="468"/>
      <c r="G12" s="468"/>
      <c r="H12" s="468"/>
      <c r="I12" s="469"/>
      <c r="J12" s="376"/>
      <c r="K12" s="377"/>
      <c r="L12" s="377"/>
      <c r="M12" s="377"/>
      <c r="N12" s="377"/>
      <c r="O12" s="377"/>
      <c r="P12" s="377"/>
      <c r="Q12" s="377"/>
      <c r="R12" s="377"/>
      <c r="S12" s="377"/>
      <c r="T12" s="378"/>
      <c r="U12" s="258"/>
      <c r="V12" s="253"/>
      <c r="W12" s="82"/>
      <c r="X12" s="251"/>
      <c r="Y12" s="251"/>
      <c r="Z12" s="480"/>
      <c r="AA12" s="251"/>
      <c r="AB12" s="251"/>
      <c r="AC12" s="81"/>
      <c r="AD12" s="252"/>
      <c r="AE12" s="253"/>
      <c r="AF12" s="394"/>
      <c r="AG12" s="395"/>
      <c r="AH12" s="123"/>
      <c r="AI12" s="391"/>
      <c r="AJ12" s="391"/>
      <c r="AK12" s="181"/>
      <c r="AL12" s="391"/>
      <c r="AM12" s="391"/>
      <c r="AN12" s="122"/>
      <c r="AO12" s="394"/>
      <c r="AP12" s="395"/>
      <c r="AQ12" s="252"/>
      <c r="AR12" s="253"/>
      <c r="AS12" s="82"/>
      <c r="AT12" s="251"/>
      <c r="AU12" s="251"/>
      <c r="AV12" s="480"/>
      <c r="AW12" s="251"/>
      <c r="AX12" s="251"/>
      <c r="AY12" s="81"/>
      <c r="AZ12" s="252"/>
      <c r="BA12" s="253"/>
      <c r="BB12" s="367"/>
      <c r="BC12" s="368"/>
      <c r="BD12" s="368"/>
      <c r="BE12" s="368"/>
      <c r="BF12" s="368"/>
      <c r="BG12" s="369"/>
      <c r="BH12" s="367"/>
      <c r="BI12" s="368"/>
      <c r="BJ12" s="368"/>
      <c r="BK12" s="368"/>
      <c r="BL12" s="368"/>
      <c r="BM12" s="369"/>
      <c r="BN12" s="367"/>
      <c r="BO12" s="389"/>
      <c r="BP12" s="389"/>
      <c r="BQ12" s="389"/>
      <c r="BR12" s="389"/>
      <c r="BS12" s="369"/>
      <c r="BT12" s="266"/>
      <c r="BU12" s="266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DE12" s="301"/>
      <c r="DF12" s="302"/>
      <c r="DG12" s="302"/>
      <c r="DH12" s="302"/>
      <c r="DI12" s="302"/>
      <c r="DJ12" s="302"/>
      <c r="DK12" s="302"/>
      <c r="DL12" s="303"/>
      <c r="DM12" s="376"/>
      <c r="DN12" s="377"/>
      <c r="DO12" s="377"/>
      <c r="DP12" s="377"/>
      <c r="DQ12" s="377"/>
      <c r="DR12" s="377"/>
      <c r="DS12" s="377"/>
      <c r="DT12" s="377"/>
      <c r="DU12" s="377"/>
      <c r="DV12" s="378"/>
      <c r="DW12" s="258"/>
      <c r="DX12" s="253"/>
      <c r="DY12" s="82"/>
      <c r="DZ12" s="258"/>
      <c r="EA12" s="258"/>
      <c r="EB12" s="258"/>
      <c r="EC12" s="258"/>
      <c r="ED12" s="81"/>
      <c r="EE12" s="252"/>
      <c r="EF12" s="253"/>
      <c r="EG12" s="252"/>
      <c r="EH12" s="253"/>
      <c r="EI12" s="82"/>
      <c r="EJ12" s="258"/>
      <c r="EK12" s="258"/>
      <c r="EL12" s="258"/>
      <c r="EM12" s="258"/>
      <c r="EN12" s="81"/>
      <c r="EO12" s="252"/>
      <c r="EP12" s="253"/>
      <c r="EQ12" s="252"/>
      <c r="ER12" s="253"/>
      <c r="ES12" s="82"/>
      <c r="ET12" s="258"/>
      <c r="EU12" s="258"/>
      <c r="EV12" s="258"/>
      <c r="EW12" s="258"/>
      <c r="EX12" s="81"/>
      <c r="EY12" s="252"/>
      <c r="EZ12" s="253"/>
      <c r="FA12" s="91"/>
      <c r="FB12" s="92"/>
      <c r="FC12" s="92"/>
      <c r="FD12" s="92"/>
      <c r="FE12" s="92"/>
      <c r="FF12" s="93"/>
      <c r="FG12" s="91"/>
      <c r="FH12" s="92"/>
      <c r="FI12" s="92"/>
      <c r="FJ12" s="92"/>
      <c r="FK12" s="92"/>
      <c r="FL12" s="93"/>
      <c r="FM12" s="77"/>
      <c r="FN12" s="77"/>
      <c r="FO12" s="77"/>
      <c r="FP12" s="77"/>
      <c r="FQ12" s="77"/>
      <c r="FR12" s="77"/>
      <c r="FS12" s="365"/>
      <c r="FT12" s="365"/>
      <c r="FV12" s="77"/>
      <c r="FW12" s="77"/>
      <c r="FX12" s="77"/>
      <c r="FZ12" s="86"/>
    </row>
    <row r="13" spans="1:185" ht="8.1" customHeight="1">
      <c r="B13" s="467"/>
      <c r="C13" s="468"/>
      <c r="D13" s="468"/>
      <c r="E13" s="468"/>
      <c r="F13" s="468"/>
      <c r="G13" s="468"/>
      <c r="H13" s="468"/>
      <c r="I13" s="469"/>
      <c r="J13" s="376"/>
      <c r="K13" s="377"/>
      <c r="L13" s="377"/>
      <c r="M13" s="377"/>
      <c r="N13" s="377"/>
      <c r="O13" s="377"/>
      <c r="P13" s="377"/>
      <c r="Q13" s="377"/>
      <c r="R13" s="377"/>
      <c r="S13" s="377"/>
      <c r="T13" s="378"/>
      <c r="U13" s="258"/>
      <c r="V13" s="253"/>
      <c r="W13" s="82"/>
      <c r="X13" s="251">
        <v>12</v>
      </c>
      <c r="Y13" s="251"/>
      <c r="Z13" s="480" t="s">
        <v>23</v>
      </c>
      <c r="AA13" s="251">
        <v>15</v>
      </c>
      <c r="AB13" s="251"/>
      <c r="AC13" s="81"/>
      <c r="AD13" s="252"/>
      <c r="AE13" s="253"/>
      <c r="AF13" s="394"/>
      <c r="AG13" s="395"/>
      <c r="AH13" s="123"/>
      <c r="AI13" s="391"/>
      <c r="AJ13" s="391"/>
      <c r="AK13" s="181"/>
      <c r="AL13" s="391"/>
      <c r="AM13" s="391"/>
      <c r="AN13" s="122"/>
      <c r="AO13" s="394"/>
      <c r="AP13" s="395"/>
      <c r="AQ13" s="252"/>
      <c r="AR13" s="253"/>
      <c r="AS13" s="82"/>
      <c r="AT13" s="251"/>
      <c r="AU13" s="251"/>
      <c r="AV13" s="480" t="s">
        <v>23</v>
      </c>
      <c r="AW13" s="251"/>
      <c r="AX13" s="251"/>
      <c r="AY13" s="81"/>
      <c r="AZ13" s="252"/>
      <c r="BA13" s="253"/>
      <c r="BB13" s="396"/>
      <c r="BC13" s="397"/>
      <c r="BD13" s="397"/>
      <c r="BE13" s="397"/>
      <c r="BF13" s="397"/>
      <c r="BG13" s="398"/>
      <c r="BH13" s="396"/>
      <c r="BI13" s="397"/>
      <c r="BJ13" s="397"/>
      <c r="BK13" s="397"/>
      <c r="BL13" s="397"/>
      <c r="BM13" s="398"/>
      <c r="BN13" s="396"/>
      <c r="BO13" s="397"/>
      <c r="BP13" s="397"/>
      <c r="BQ13" s="397"/>
      <c r="BR13" s="397"/>
      <c r="BS13" s="398"/>
      <c r="BT13" s="266"/>
      <c r="BU13" s="266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DE13" s="301"/>
      <c r="DF13" s="302"/>
      <c r="DG13" s="302"/>
      <c r="DH13" s="302"/>
      <c r="DI13" s="302"/>
      <c r="DJ13" s="302"/>
      <c r="DK13" s="302"/>
      <c r="DL13" s="303"/>
      <c r="DM13" s="376"/>
      <c r="DN13" s="377"/>
      <c r="DO13" s="377"/>
      <c r="DP13" s="377"/>
      <c r="DQ13" s="377"/>
      <c r="DR13" s="377"/>
      <c r="DS13" s="377"/>
      <c r="DT13" s="377"/>
      <c r="DU13" s="377"/>
      <c r="DV13" s="378"/>
      <c r="DW13" s="258"/>
      <c r="DX13" s="253"/>
      <c r="DY13" s="82"/>
      <c r="DZ13" s="258" t="str">
        <f>IF(X13&gt;AA13,"1",IF(X13&lt;AA13,"0"))</f>
        <v>0</v>
      </c>
      <c r="EA13" s="258"/>
      <c r="EB13" s="258" t="str">
        <f>IF(X13&lt;AA13,"1",IF(X13&gt;AA13,"0"))</f>
        <v>1</v>
      </c>
      <c r="EC13" s="258"/>
      <c r="ED13" s="81"/>
      <c r="EE13" s="252"/>
      <c r="EF13" s="253"/>
      <c r="EG13" s="252"/>
      <c r="EH13" s="253"/>
      <c r="EI13" s="82"/>
      <c r="EJ13" s="258" t="b">
        <f>IF(AI13&gt;AL13,"1",IF(AI13&lt;AL13,"0"))</f>
        <v>0</v>
      </c>
      <c r="EK13" s="258"/>
      <c r="EL13" s="258" t="b">
        <f>IF(AI13&lt;AL13,"1",IF(AI13&gt;AL13,"0"))</f>
        <v>0</v>
      </c>
      <c r="EM13" s="258"/>
      <c r="EN13" s="81"/>
      <c r="EO13" s="252"/>
      <c r="EP13" s="253"/>
      <c r="EQ13" s="252"/>
      <c r="ER13" s="253"/>
      <c r="ES13" s="82"/>
      <c r="ET13" s="258" t="b">
        <f>IF(AT13&gt;AW13,"1",IF(AT13&lt;AW13,"0"))</f>
        <v>0</v>
      </c>
      <c r="EU13" s="258"/>
      <c r="EV13" s="258" t="b">
        <f>IF(AT13&lt;AW13,"1",IF(AT13&gt;AW13,"0"))</f>
        <v>0</v>
      </c>
      <c r="EW13" s="258"/>
      <c r="EX13" s="81"/>
      <c r="EY13" s="252"/>
      <c r="EZ13" s="253"/>
      <c r="FA13" s="91"/>
      <c r="FB13" s="92"/>
      <c r="FC13" s="92"/>
      <c r="FD13" s="92"/>
      <c r="FE13" s="92"/>
      <c r="FF13" s="93"/>
      <c r="FG13" s="91"/>
      <c r="FH13" s="92"/>
      <c r="FI13" s="92"/>
      <c r="FJ13" s="92"/>
      <c r="FK13" s="92"/>
      <c r="FL13" s="93"/>
      <c r="FM13" s="77"/>
      <c r="FN13" s="77"/>
      <c r="FO13" s="77"/>
      <c r="FP13" s="77"/>
      <c r="FQ13" s="77"/>
      <c r="FR13" s="77"/>
      <c r="FS13" s="365"/>
      <c r="FT13" s="365"/>
      <c r="FV13" s="77"/>
      <c r="FW13" s="77"/>
      <c r="FX13" s="77"/>
      <c r="FZ13" s="86"/>
    </row>
    <row r="14" spans="1:185" ht="8.1" customHeight="1">
      <c r="B14" s="94"/>
      <c r="C14" s="78"/>
      <c r="D14" s="78"/>
      <c r="E14" s="78"/>
      <c r="F14" s="78"/>
      <c r="G14" s="78"/>
      <c r="H14" s="78"/>
      <c r="I14" s="79"/>
      <c r="J14" s="376"/>
      <c r="K14" s="377"/>
      <c r="L14" s="377"/>
      <c r="M14" s="377"/>
      <c r="N14" s="377"/>
      <c r="O14" s="377"/>
      <c r="P14" s="377"/>
      <c r="Q14" s="377"/>
      <c r="R14" s="377"/>
      <c r="S14" s="377"/>
      <c r="T14" s="378"/>
      <c r="U14" s="80"/>
      <c r="V14" s="80"/>
      <c r="W14" s="95"/>
      <c r="X14" s="251"/>
      <c r="Y14" s="251"/>
      <c r="Z14" s="480"/>
      <c r="AA14" s="251"/>
      <c r="AB14" s="251"/>
      <c r="AC14" s="96"/>
      <c r="AD14" s="80"/>
      <c r="AE14" s="81"/>
      <c r="AF14" s="123"/>
      <c r="AG14" s="120"/>
      <c r="AH14" s="124"/>
      <c r="AI14" s="391"/>
      <c r="AJ14" s="391"/>
      <c r="AK14" s="181"/>
      <c r="AL14" s="391"/>
      <c r="AM14" s="391"/>
      <c r="AN14" s="125"/>
      <c r="AO14" s="120"/>
      <c r="AP14" s="122"/>
      <c r="AQ14" s="82"/>
      <c r="AR14" s="80"/>
      <c r="AS14" s="95"/>
      <c r="AT14" s="251"/>
      <c r="AU14" s="251"/>
      <c r="AV14" s="480"/>
      <c r="AW14" s="251"/>
      <c r="AX14" s="251"/>
      <c r="AY14" s="96"/>
      <c r="AZ14" s="80"/>
      <c r="BA14" s="81"/>
      <c r="BB14" s="271"/>
      <c r="BC14" s="272"/>
      <c r="BD14" s="272"/>
      <c r="BE14" s="272"/>
      <c r="BF14" s="272"/>
      <c r="BG14" s="273"/>
      <c r="BH14" s="277">
        <f>FG14</f>
        <v>0.25</v>
      </c>
      <c r="BI14" s="278"/>
      <c r="BJ14" s="278"/>
      <c r="BK14" s="278"/>
      <c r="BL14" s="278"/>
      <c r="BM14" s="279"/>
      <c r="BN14" s="289">
        <f>FM14</f>
        <v>0.78260869565217395</v>
      </c>
      <c r="BO14" s="272"/>
      <c r="BP14" s="272"/>
      <c r="BQ14" s="272"/>
      <c r="BR14" s="272"/>
      <c r="BS14" s="273"/>
      <c r="BT14" s="266"/>
      <c r="BU14" s="266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DE14" s="94"/>
      <c r="DF14" s="78"/>
      <c r="DG14" s="78"/>
      <c r="DH14" s="78"/>
      <c r="DI14" s="78"/>
      <c r="DJ14" s="78"/>
      <c r="DK14" s="78"/>
      <c r="DL14" s="79"/>
      <c r="DM14" s="376"/>
      <c r="DN14" s="377"/>
      <c r="DO14" s="377"/>
      <c r="DP14" s="377"/>
      <c r="DQ14" s="377"/>
      <c r="DR14" s="377"/>
      <c r="DS14" s="377"/>
      <c r="DT14" s="377"/>
      <c r="DU14" s="377"/>
      <c r="DV14" s="378"/>
      <c r="DW14" s="80"/>
      <c r="DX14" s="80"/>
      <c r="DY14" s="95"/>
      <c r="DZ14" s="258"/>
      <c r="EA14" s="258"/>
      <c r="EB14" s="258"/>
      <c r="EC14" s="258"/>
      <c r="ED14" s="96"/>
      <c r="EE14" s="80"/>
      <c r="EF14" s="81"/>
      <c r="EG14" s="82"/>
      <c r="EH14" s="80"/>
      <c r="EI14" s="95"/>
      <c r="EJ14" s="258"/>
      <c r="EK14" s="258"/>
      <c r="EL14" s="258"/>
      <c r="EM14" s="258"/>
      <c r="EN14" s="96"/>
      <c r="EO14" s="80"/>
      <c r="EP14" s="81"/>
      <c r="EQ14" s="82"/>
      <c r="ER14" s="80"/>
      <c r="ES14" s="95"/>
      <c r="ET14" s="258"/>
      <c r="EU14" s="258"/>
      <c r="EV14" s="258"/>
      <c r="EW14" s="258"/>
      <c r="EX14" s="96"/>
      <c r="EY14" s="80"/>
      <c r="EZ14" s="81"/>
      <c r="FA14" s="271">
        <f>IF(FE10=0,FA10,FA10/FE10)</f>
        <v>0</v>
      </c>
      <c r="FB14" s="284"/>
      <c r="FC14" s="284"/>
      <c r="FD14" s="284"/>
      <c r="FE14" s="284"/>
      <c r="FF14" s="285"/>
      <c r="FG14" s="271">
        <f>GB14</f>
        <v>0.25</v>
      </c>
      <c r="FH14" s="284"/>
      <c r="FI14" s="284"/>
      <c r="FJ14" s="284"/>
      <c r="FK14" s="284"/>
      <c r="FL14" s="285"/>
      <c r="FM14" s="289">
        <f>FM10/FQ10</f>
        <v>0.78260869565217395</v>
      </c>
      <c r="FN14" s="290"/>
      <c r="FO14" s="290"/>
      <c r="FP14" s="290"/>
      <c r="FQ14" s="290"/>
      <c r="FR14" s="291"/>
      <c r="FS14" s="365"/>
      <c r="FT14" s="365"/>
      <c r="FV14" s="77"/>
      <c r="FW14" s="77"/>
      <c r="FX14" s="366" t="s">
        <v>1</v>
      </c>
      <c r="FY14" s="55">
        <f>GC14*100</f>
        <v>-300</v>
      </c>
      <c r="FZ14" s="49">
        <f>RANK(FY14,$FY$14:$FY$17)</f>
        <v>3</v>
      </c>
      <c r="GB14" s="97">
        <f>IF(FK10=0,"MAX",FG10/FK10)</f>
        <v>0.25</v>
      </c>
      <c r="GC14" s="74">
        <f>IF(GB14="MAX",7,FG10-FK10)</f>
        <v>-3</v>
      </c>
    </row>
    <row r="15" spans="1:185" ht="8.1" customHeight="1">
      <c r="B15" s="98"/>
      <c r="C15" s="99"/>
      <c r="D15" s="99"/>
      <c r="E15" s="99"/>
      <c r="F15" s="99"/>
      <c r="G15" s="99"/>
      <c r="H15" s="99"/>
      <c r="I15" s="100"/>
      <c r="J15" s="379"/>
      <c r="K15" s="380"/>
      <c r="L15" s="380"/>
      <c r="M15" s="380"/>
      <c r="N15" s="380"/>
      <c r="O15" s="380"/>
      <c r="P15" s="380"/>
      <c r="Q15" s="380"/>
      <c r="R15" s="380"/>
      <c r="S15" s="380"/>
      <c r="T15" s="38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96"/>
      <c r="AF15" s="124"/>
      <c r="AG15" s="126"/>
      <c r="AH15" s="126"/>
      <c r="AI15" s="126"/>
      <c r="AJ15" s="126"/>
      <c r="AK15" s="126"/>
      <c r="AL15" s="126"/>
      <c r="AM15" s="126"/>
      <c r="AN15" s="126"/>
      <c r="AO15" s="126"/>
      <c r="AP15" s="125"/>
      <c r="AQ15" s="95"/>
      <c r="AR15" s="101"/>
      <c r="AS15" s="101"/>
      <c r="AT15" s="101"/>
      <c r="AU15" s="101"/>
      <c r="AV15" s="101"/>
      <c r="AW15" s="101"/>
      <c r="AX15" s="101"/>
      <c r="AY15" s="101"/>
      <c r="AZ15" s="101"/>
      <c r="BA15" s="96"/>
      <c r="BB15" s="274"/>
      <c r="BC15" s="275"/>
      <c r="BD15" s="275"/>
      <c r="BE15" s="275"/>
      <c r="BF15" s="275"/>
      <c r="BG15" s="276"/>
      <c r="BH15" s="280"/>
      <c r="BI15" s="281"/>
      <c r="BJ15" s="281"/>
      <c r="BK15" s="281"/>
      <c r="BL15" s="281"/>
      <c r="BM15" s="282"/>
      <c r="BN15" s="274"/>
      <c r="BO15" s="275"/>
      <c r="BP15" s="275"/>
      <c r="BQ15" s="275"/>
      <c r="BR15" s="275"/>
      <c r="BS15" s="276"/>
      <c r="BT15" s="266"/>
      <c r="BU15" s="266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DE15" s="98"/>
      <c r="DF15" s="99"/>
      <c r="DG15" s="99"/>
      <c r="DH15" s="99"/>
      <c r="DI15" s="99"/>
      <c r="DJ15" s="99"/>
      <c r="DK15" s="99"/>
      <c r="DL15" s="100"/>
      <c r="DM15" s="379"/>
      <c r="DN15" s="380"/>
      <c r="DO15" s="380"/>
      <c r="DP15" s="380"/>
      <c r="DQ15" s="380"/>
      <c r="DR15" s="380"/>
      <c r="DS15" s="380"/>
      <c r="DT15" s="380"/>
      <c r="DU15" s="380"/>
      <c r="DV15" s="381"/>
      <c r="DW15" s="101"/>
      <c r="DX15" s="101"/>
      <c r="DY15" s="101"/>
      <c r="DZ15" s="101"/>
      <c r="EA15" s="101"/>
      <c r="EB15" s="101"/>
      <c r="EC15" s="101"/>
      <c r="ED15" s="101"/>
      <c r="EE15" s="101"/>
      <c r="EF15" s="96"/>
      <c r="EG15" s="95"/>
      <c r="EH15" s="101"/>
      <c r="EI15" s="101"/>
      <c r="EJ15" s="101"/>
      <c r="EK15" s="101"/>
      <c r="EL15" s="101"/>
      <c r="EM15" s="101"/>
      <c r="EN15" s="101"/>
      <c r="EO15" s="101"/>
      <c r="EP15" s="96"/>
      <c r="EQ15" s="95"/>
      <c r="ER15" s="101"/>
      <c r="ES15" s="101"/>
      <c r="ET15" s="101"/>
      <c r="EU15" s="101"/>
      <c r="EV15" s="101"/>
      <c r="EW15" s="101"/>
      <c r="EX15" s="101"/>
      <c r="EY15" s="101"/>
      <c r="EZ15" s="96"/>
      <c r="FA15" s="286"/>
      <c r="FB15" s="287"/>
      <c r="FC15" s="287"/>
      <c r="FD15" s="287"/>
      <c r="FE15" s="287"/>
      <c r="FF15" s="288"/>
      <c r="FG15" s="286"/>
      <c r="FH15" s="287"/>
      <c r="FI15" s="287"/>
      <c r="FJ15" s="287"/>
      <c r="FK15" s="287"/>
      <c r="FL15" s="288"/>
      <c r="FM15" s="292"/>
      <c r="FN15" s="293"/>
      <c r="FO15" s="293"/>
      <c r="FP15" s="293"/>
      <c r="FQ15" s="293"/>
      <c r="FR15" s="294"/>
      <c r="FS15" s="365"/>
      <c r="FT15" s="365"/>
      <c r="FV15" s="77"/>
      <c r="FW15" s="77"/>
      <c r="FX15" s="366"/>
      <c r="FY15" s="55">
        <f>GC15*100</f>
        <v>300</v>
      </c>
      <c r="FZ15" s="49">
        <f>RANK(FY15,$FY$14:$FY$17)</f>
        <v>1</v>
      </c>
      <c r="GB15" s="97">
        <f>IF(FK18=0,"MAX",FG18/FK18)</f>
        <v>4</v>
      </c>
      <c r="GC15" s="74">
        <f>IF(GB15="MAX",7,FG18-FK18)</f>
        <v>3</v>
      </c>
    </row>
    <row r="16" spans="1:185" ht="8.1" customHeight="1">
      <c r="B16" s="331">
        <v>2</v>
      </c>
      <c r="C16" s="332"/>
      <c r="D16" s="75"/>
      <c r="E16" s="75"/>
      <c r="F16" s="75"/>
      <c r="G16" s="75"/>
      <c r="H16" s="75"/>
      <c r="I16" s="76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3"/>
      <c r="U16" s="373"/>
      <c r="V16" s="374"/>
      <c r="W16" s="374"/>
      <c r="X16" s="374"/>
      <c r="Y16" s="374"/>
      <c r="Z16" s="374"/>
      <c r="AA16" s="374"/>
      <c r="AB16" s="374"/>
      <c r="AC16" s="374"/>
      <c r="AD16" s="374"/>
      <c r="AE16" s="375"/>
      <c r="AF16" s="89"/>
      <c r="AG16" s="104"/>
      <c r="AH16" s="104"/>
      <c r="AI16" s="104"/>
      <c r="AJ16" s="104"/>
      <c r="AK16" s="104"/>
      <c r="AL16" s="104"/>
      <c r="AM16" s="104"/>
      <c r="AN16" s="104"/>
      <c r="AO16" s="382" t="s">
        <v>146</v>
      </c>
      <c r="AP16" s="383"/>
      <c r="AQ16" s="121"/>
      <c r="AR16" s="118"/>
      <c r="AS16" s="118"/>
      <c r="AT16" s="118"/>
      <c r="AU16" s="118"/>
      <c r="AV16" s="118"/>
      <c r="AW16" s="118"/>
      <c r="AX16" s="118"/>
      <c r="AY16" s="118"/>
      <c r="AZ16" s="481"/>
      <c r="BA16" s="482"/>
      <c r="BB16" s="386"/>
      <c r="BC16" s="387"/>
      <c r="BD16" s="387"/>
      <c r="BE16" s="387"/>
      <c r="BF16" s="387"/>
      <c r="BG16" s="388"/>
      <c r="BH16" s="386"/>
      <c r="BI16" s="387"/>
      <c r="BJ16" s="387"/>
      <c r="BK16" s="387"/>
      <c r="BL16" s="387"/>
      <c r="BM16" s="388"/>
      <c r="BN16" s="386"/>
      <c r="BO16" s="387"/>
      <c r="BP16" s="387"/>
      <c r="BQ16" s="387"/>
      <c r="BR16" s="387"/>
      <c r="BS16" s="388"/>
      <c r="BT16" s="266">
        <v>2</v>
      </c>
      <c r="BU16" s="266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DE16" s="360">
        <v>2</v>
      </c>
      <c r="DF16" s="361"/>
      <c r="DG16" s="75"/>
      <c r="DH16" s="75"/>
      <c r="DI16" s="75"/>
      <c r="DJ16" s="75"/>
      <c r="DK16" s="75"/>
      <c r="DL16" s="76"/>
      <c r="DM16" s="102"/>
      <c r="DN16" s="102"/>
      <c r="DO16" s="102"/>
      <c r="DP16" s="102"/>
      <c r="DQ16" s="102"/>
      <c r="DR16" s="102"/>
      <c r="DS16" s="102"/>
      <c r="DT16" s="102"/>
      <c r="DU16" s="102"/>
      <c r="DV16" s="103"/>
      <c r="DW16" s="373"/>
      <c r="DX16" s="374"/>
      <c r="DY16" s="374"/>
      <c r="DZ16" s="374"/>
      <c r="EA16" s="374"/>
      <c r="EB16" s="374"/>
      <c r="EC16" s="374"/>
      <c r="ED16" s="374"/>
      <c r="EE16" s="374"/>
      <c r="EF16" s="375"/>
      <c r="EG16" s="89"/>
      <c r="EH16" s="104"/>
      <c r="EI16" s="104"/>
      <c r="EJ16" s="104"/>
      <c r="EK16" s="104"/>
      <c r="EL16" s="104"/>
      <c r="EM16" s="104"/>
      <c r="EN16" s="104"/>
      <c r="EO16" s="104"/>
      <c r="EP16" s="90"/>
      <c r="EQ16" s="89"/>
      <c r="ER16" s="104"/>
      <c r="ES16" s="104"/>
      <c r="ET16" s="104"/>
      <c r="EU16" s="104"/>
      <c r="EV16" s="104"/>
      <c r="EW16" s="104"/>
      <c r="EX16" s="104"/>
      <c r="EY16" s="104"/>
      <c r="EZ16" s="90"/>
      <c r="FA16" s="45">
        <f>COUNTIF(DM18,"=2")</f>
        <v>1</v>
      </c>
      <c r="FB16" s="46">
        <f>COUNTIF(EG18,"=2")</f>
        <v>1</v>
      </c>
      <c r="FC16" s="46">
        <f>COUNTIF(EQ18,"=2")</f>
        <v>0</v>
      </c>
      <c r="FD16" s="83"/>
      <c r="FE16" s="83"/>
      <c r="FF16" s="84"/>
      <c r="FG16" s="85"/>
      <c r="FH16" s="83"/>
      <c r="FI16" s="83"/>
      <c r="FJ16" s="83"/>
      <c r="FK16" s="83"/>
      <c r="FL16" s="84"/>
      <c r="FM16" s="47">
        <f>SUM(M17:N22)</f>
        <v>39</v>
      </c>
      <c r="FN16" s="47">
        <f>SUM(AI17:AJ22)</f>
        <v>30</v>
      </c>
      <c r="FO16" s="47">
        <f>SUM(AT17:AU22)</f>
        <v>0</v>
      </c>
      <c r="FP16" s="77"/>
      <c r="FQ16" s="77"/>
      <c r="FR16" s="77"/>
      <c r="FS16" s="365"/>
      <c r="FT16" s="365"/>
      <c r="FV16" s="77"/>
      <c r="FW16" s="77"/>
      <c r="FX16" s="366"/>
      <c r="FY16" s="55">
        <f>GC16*100</f>
        <v>-400</v>
      </c>
      <c r="FZ16" s="49">
        <f>RANK(FY16,$FY$14:$FY$17)</f>
        <v>4</v>
      </c>
      <c r="GB16" s="97">
        <f>IF(FK26=0,"MAX",FG26/FK26)</f>
        <v>0</v>
      </c>
      <c r="GC16" s="74">
        <f>IF(GB16="MAX",7,FG26-FK26)</f>
        <v>-4</v>
      </c>
    </row>
    <row r="17" spans="2:185" ht="8.1" customHeight="1">
      <c r="B17" s="333"/>
      <c r="C17" s="334"/>
      <c r="D17" s="78"/>
      <c r="E17" s="78"/>
      <c r="F17" s="78"/>
      <c r="G17" s="78"/>
      <c r="H17" s="78"/>
      <c r="I17" s="79"/>
      <c r="J17" s="102"/>
      <c r="K17" s="102"/>
      <c r="L17" s="105"/>
      <c r="M17" s="258">
        <f>AA9</f>
        <v>9</v>
      </c>
      <c r="N17" s="258"/>
      <c r="O17" s="480" t="s">
        <v>23</v>
      </c>
      <c r="P17" s="258">
        <f>X9</f>
        <v>15</v>
      </c>
      <c r="Q17" s="258"/>
      <c r="R17" s="106"/>
      <c r="S17" s="102"/>
      <c r="T17" s="103"/>
      <c r="U17" s="376"/>
      <c r="V17" s="377"/>
      <c r="W17" s="377"/>
      <c r="X17" s="377"/>
      <c r="Y17" s="377"/>
      <c r="Z17" s="377"/>
      <c r="AA17" s="377"/>
      <c r="AB17" s="377"/>
      <c r="AC17" s="377"/>
      <c r="AD17" s="377"/>
      <c r="AE17" s="378"/>
      <c r="AF17" s="82"/>
      <c r="AG17" s="80"/>
      <c r="AH17" s="89"/>
      <c r="AI17" s="251">
        <v>15</v>
      </c>
      <c r="AJ17" s="251"/>
      <c r="AK17" s="480" t="s">
        <v>23</v>
      </c>
      <c r="AL17" s="251">
        <v>10</v>
      </c>
      <c r="AM17" s="251"/>
      <c r="AN17" s="90"/>
      <c r="AO17" s="384"/>
      <c r="AP17" s="385"/>
      <c r="AQ17" s="123"/>
      <c r="AR17" s="120"/>
      <c r="AS17" s="121"/>
      <c r="AT17" s="391"/>
      <c r="AU17" s="391"/>
      <c r="AV17" s="181"/>
      <c r="AW17" s="391"/>
      <c r="AX17" s="391"/>
      <c r="AY17" s="119"/>
      <c r="AZ17" s="483"/>
      <c r="BA17" s="484"/>
      <c r="BB17" s="367"/>
      <c r="BC17" s="368"/>
      <c r="BD17" s="368"/>
      <c r="BE17" s="368"/>
      <c r="BF17" s="368"/>
      <c r="BG17" s="369"/>
      <c r="BH17" s="367"/>
      <c r="BI17" s="368"/>
      <c r="BJ17" s="368"/>
      <c r="BK17" s="368"/>
      <c r="BL17" s="368"/>
      <c r="BM17" s="369"/>
      <c r="BN17" s="367"/>
      <c r="BO17" s="389"/>
      <c r="BP17" s="389"/>
      <c r="BQ17" s="389"/>
      <c r="BR17" s="389"/>
      <c r="BS17" s="369"/>
      <c r="BT17" s="266"/>
      <c r="BU17" s="266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DE17" s="362"/>
      <c r="DF17" s="363"/>
      <c r="DG17" s="78"/>
      <c r="DH17" s="78"/>
      <c r="DI17" s="78"/>
      <c r="DJ17" s="78"/>
      <c r="DK17" s="78"/>
      <c r="DL17" s="79"/>
      <c r="DM17" s="102"/>
      <c r="DN17" s="102"/>
      <c r="DO17" s="105"/>
      <c r="DP17" s="258" t="str">
        <f>IF(M17&gt;P17,"1",IF(M17&lt;P17,"0"))</f>
        <v>0</v>
      </c>
      <c r="DQ17" s="258"/>
      <c r="DR17" s="258" t="str">
        <f>IF(M17&lt;P17,"1",IF(M17&gt;P17,"0"))</f>
        <v>1</v>
      </c>
      <c r="DS17" s="258"/>
      <c r="DT17" s="106"/>
      <c r="DU17" s="102"/>
      <c r="DV17" s="103"/>
      <c r="DW17" s="376"/>
      <c r="DX17" s="377"/>
      <c r="DY17" s="377"/>
      <c r="DZ17" s="377"/>
      <c r="EA17" s="377"/>
      <c r="EB17" s="377"/>
      <c r="EC17" s="377"/>
      <c r="ED17" s="377"/>
      <c r="EE17" s="377"/>
      <c r="EF17" s="378"/>
      <c r="EG17" s="82"/>
      <c r="EH17" s="80"/>
      <c r="EI17" s="89"/>
      <c r="EJ17" s="258" t="str">
        <f>IF(AI17&gt;AL17,"1",IF(AI17&lt;AL17,"0"))</f>
        <v>1</v>
      </c>
      <c r="EK17" s="258"/>
      <c r="EL17" s="258" t="str">
        <f>IF(AI17&lt;AL17,"1",IF(AI17&gt;AL17,"0"))</f>
        <v>0</v>
      </c>
      <c r="EM17" s="258"/>
      <c r="EN17" s="90"/>
      <c r="EO17" s="80"/>
      <c r="EP17" s="81"/>
      <c r="EQ17" s="82"/>
      <c r="ER17" s="80"/>
      <c r="ES17" s="89"/>
      <c r="ET17" s="258" t="b">
        <f>IF(AT17&gt;AW17,"1",IF(AT17&lt;AW17,"0"))</f>
        <v>0</v>
      </c>
      <c r="EU17" s="258"/>
      <c r="EV17" s="258" t="b">
        <f>IF(AT17&lt;AW17,"1",IF(AT17&gt;AW17,"0"))</f>
        <v>0</v>
      </c>
      <c r="EW17" s="258"/>
      <c r="EX17" s="90"/>
      <c r="EY17" s="80"/>
      <c r="EZ17" s="81"/>
      <c r="FA17" s="91"/>
      <c r="FB17" s="92"/>
      <c r="FC17" s="92"/>
      <c r="FD17" s="50">
        <f>COUNTIF(DU18,"=2")</f>
        <v>0</v>
      </c>
      <c r="FE17" s="50">
        <f>COUNTIF(EO18,"=2")</f>
        <v>0</v>
      </c>
      <c r="FF17" s="51">
        <f>COUNTIF(EY18,"=2")</f>
        <v>0</v>
      </c>
      <c r="FG17" s="91"/>
      <c r="FH17" s="92"/>
      <c r="FI17" s="92"/>
      <c r="FJ17" s="92"/>
      <c r="FK17" s="92"/>
      <c r="FL17" s="93"/>
      <c r="FM17" s="77"/>
      <c r="FN17" s="77"/>
      <c r="FO17" s="77"/>
      <c r="FP17" s="47">
        <f>SUM(P17:Q22)</f>
        <v>36</v>
      </c>
      <c r="FQ17" s="47">
        <f>SUM(AL17:AM22)</f>
        <v>19</v>
      </c>
      <c r="FR17" s="47">
        <f>SUM(AW17:AX22)</f>
        <v>0</v>
      </c>
      <c r="FS17" s="365"/>
      <c r="FT17" s="365"/>
      <c r="FV17" s="77"/>
      <c r="FW17" s="77"/>
      <c r="FX17" s="366"/>
      <c r="FY17" s="55">
        <f>GC17*100</f>
        <v>0</v>
      </c>
      <c r="FZ17" s="49">
        <f>RANK(FY17,$FY$14:$FY$17)</f>
        <v>2</v>
      </c>
      <c r="GB17" s="97" t="str">
        <f>IF(FK34=0,"MAX",FG34/FK34)</f>
        <v>MAX</v>
      </c>
      <c r="GC17" s="74">
        <f>IF(GB17="MAX",,FG34-FK34)</f>
        <v>0</v>
      </c>
    </row>
    <row r="18" spans="2:185" ht="8.1" customHeight="1">
      <c r="B18" s="409" t="s">
        <v>127</v>
      </c>
      <c r="C18" s="410"/>
      <c r="D18" s="410"/>
      <c r="E18" s="410"/>
      <c r="F18" s="410"/>
      <c r="G18" s="410"/>
      <c r="H18" s="410"/>
      <c r="I18" s="470"/>
      <c r="J18" s="258">
        <f>DM18</f>
        <v>2</v>
      </c>
      <c r="K18" s="253"/>
      <c r="L18" s="107"/>
      <c r="M18" s="258"/>
      <c r="N18" s="258"/>
      <c r="O18" s="480"/>
      <c r="P18" s="258"/>
      <c r="Q18" s="258"/>
      <c r="R18" s="103"/>
      <c r="S18" s="252">
        <f>DU18</f>
        <v>1</v>
      </c>
      <c r="T18" s="253"/>
      <c r="U18" s="376"/>
      <c r="V18" s="377"/>
      <c r="W18" s="377"/>
      <c r="X18" s="377"/>
      <c r="Y18" s="377"/>
      <c r="Z18" s="377"/>
      <c r="AA18" s="377"/>
      <c r="AB18" s="377"/>
      <c r="AC18" s="377"/>
      <c r="AD18" s="377"/>
      <c r="AE18" s="378"/>
      <c r="AF18" s="252">
        <f>EG18</f>
        <v>2</v>
      </c>
      <c r="AG18" s="253"/>
      <c r="AH18" s="82"/>
      <c r="AI18" s="251"/>
      <c r="AJ18" s="251"/>
      <c r="AK18" s="480"/>
      <c r="AL18" s="251"/>
      <c r="AM18" s="251"/>
      <c r="AN18" s="81"/>
      <c r="AO18" s="252">
        <f>EO18</f>
        <v>0</v>
      </c>
      <c r="AP18" s="253"/>
      <c r="AQ18" s="394">
        <f>EQ18</f>
        <v>0</v>
      </c>
      <c r="AR18" s="395"/>
      <c r="AS18" s="123"/>
      <c r="AT18" s="391"/>
      <c r="AU18" s="391"/>
      <c r="AV18" s="181"/>
      <c r="AW18" s="391"/>
      <c r="AX18" s="391"/>
      <c r="AY18" s="122"/>
      <c r="AZ18" s="394">
        <f>EY18</f>
        <v>0</v>
      </c>
      <c r="BA18" s="395"/>
      <c r="BB18" s="298">
        <f>FA18</f>
        <v>2</v>
      </c>
      <c r="BC18" s="295"/>
      <c r="BD18" s="393"/>
      <c r="BE18" s="393"/>
      <c r="BF18" s="295">
        <f>FE18</f>
        <v>0</v>
      </c>
      <c r="BG18" s="296"/>
      <c r="BH18" s="298">
        <f>FG18</f>
        <v>4</v>
      </c>
      <c r="BI18" s="295"/>
      <c r="BJ18" s="393"/>
      <c r="BK18" s="393"/>
      <c r="BL18" s="295">
        <f>FK18</f>
        <v>1</v>
      </c>
      <c r="BM18" s="296"/>
      <c r="BN18" s="297">
        <f>FM18</f>
        <v>69</v>
      </c>
      <c r="BO18" s="255"/>
      <c r="BP18" s="393"/>
      <c r="BQ18" s="393"/>
      <c r="BR18" s="255">
        <f>FQ18</f>
        <v>55</v>
      </c>
      <c r="BS18" s="256"/>
      <c r="BT18" s="266"/>
      <c r="BU18" s="266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DE18" s="301" t="str">
        <f>B18</f>
        <v>大楽毛エール</v>
      </c>
      <c r="DF18" s="302"/>
      <c r="DG18" s="302"/>
      <c r="DH18" s="302"/>
      <c r="DI18" s="302"/>
      <c r="DJ18" s="302"/>
      <c r="DK18" s="302"/>
      <c r="DL18" s="303"/>
      <c r="DM18" s="258">
        <f>DP17+DP19+DP21</f>
        <v>2</v>
      </c>
      <c r="DN18" s="253"/>
      <c r="DO18" s="107"/>
      <c r="DP18" s="258"/>
      <c r="DQ18" s="258"/>
      <c r="DR18" s="258"/>
      <c r="DS18" s="258"/>
      <c r="DT18" s="103"/>
      <c r="DU18" s="252">
        <f>DR17+DR19+DR21</f>
        <v>1</v>
      </c>
      <c r="DV18" s="253"/>
      <c r="DW18" s="376"/>
      <c r="DX18" s="377"/>
      <c r="DY18" s="377"/>
      <c r="DZ18" s="377"/>
      <c r="EA18" s="377"/>
      <c r="EB18" s="377"/>
      <c r="EC18" s="377"/>
      <c r="ED18" s="377"/>
      <c r="EE18" s="377"/>
      <c r="EF18" s="378"/>
      <c r="EG18" s="252">
        <f>EJ17+EJ19+EJ21</f>
        <v>2</v>
      </c>
      <c r="EH18" s="253"/>
      <c r="EI18" s="82"/>
      <c r="EJ18" s="258"/>
      <c r="EK18" s="258"/>
      <c r="EL18" s="258"/>
      <c r="EM18" s="258"/>
      <c r="EN18" s="81"/>
      <c r="EO18" s="252">
        <f>EL17+EL19+EL21</f>
        <v>0</v>
      </c>
      <c r="EP18" s="253"/>
      <c r="EQ18" s="252">
        <f>ET17+ET19+ET21</f>
        <v>0</v>
      </c>
      <c r="ER18" s="253"/>
      <c r="ES18" s="82"/>
      <c r="ET18" s="258"/>
      <c r="EU18" s="258"/>
      <c r="EV18" s="258"/>
      <c r="EW18" s="258"/>
      <c r="EX18" s="81"/>
      <c r="EY18" s="252">
        <f>EV17+EV19+EV21</f>
        <v>0</v>
      </c>
      <c r="EZ18" s="253"/>
      <c r="FA18" s="298">
        <f>SUM(FA16:FC16)</f>
        <v>2</v>
      </c>
      <c r="FB18" s="295"/>
      <c r="FC18" s="393"/>
      <c r="FD18" s="393"/>
      <c r="FE18" s="295">
        <f>SUM(FD17:FF17)</f>
        <v>0</v>
      </c>
      <c r="FF18" s="296"/>
      <c r="FG18" s="298">
        <f>SUM(DM18,EG18,EQ18)</f>
        <v>4</v>
      </c>
      <c r="FH18" s="295"/>
      <c r="FI18" s="393"/>
      <c r="FJ18" s="393"/>
      <c r="FK18" s="295">
        <f>SUM(DU18,EO18,EY18)</f>
        <v>1</v>
      </c>
      <c r="FL18" s="296"/>
      <c r="FM18" s="297">
        <f>SUM(FM16:FO16)</f>
        <v>69</v>
      </c>
      <c r="FN18" s="255"/>
      <c r="FO18" s="393"/>
      <c r="FP18" s="393"/>
      <c r="FQ18" s="255">
        <f>SUM(FP17:FR17)</f>
        <v>55</v>
      </c>
      <c r="FR18" s="256"/>
      <c r="FS18" s="365"/>
      <c r="FT18" s="365"/>
      <c r="FV18" s="77"/>
      <c r="FW18" s="77"/>
      <c r="FX18" s="77"/>
      <c r="FZ18" s="86"/>
    </row>
    <row r="19" spans="2:185" ht="8.1" customHeight="1">
      <c r="B19" s="409"/>
      <c r="C19" s="410"/>
      <c r="D19" s="410"/>
      <c r="E19" s="410"/>
      <c r="F19" s="410"/>
      <c r="G19" s="410"/>
      <c r="H19" s="410"/>
      <c r="I19" s="470"/>
      <c r="J19" s="258"/>
      <c r="K19" s="253"/>
      <c r="L19" s="107"/>
      <c r="M19" s="258">
        <f>AA11</f>
        <v>15</v>
      </c>
      <c r="N19" s="258"/>
      <c r="O19" s="480" t="s">
        <v>23</v>
      </c>
      <c r="P19" s="258">
        <f>X11</f>
        <v>9</v>
      </c>
      <c r="Q19" s="258"/>
      <c r="R19" s="103"/>
      <c r="S19" s="252"/>
      <c r="T19" s="253"/>
      <c r="U19" s="376"/>
      <c r="V19" s="377"/>
      <c r="W19" s="377"/>
      <c r="X19" s="377"/>
      <c r="Y19" s="377"/>
      <c r="Z19" s="377"/>
      <c r="AA19" s="377"/>
      <c r="AB19" s="377"/>
      <c r="AC19" s="377"/>
      <c r="AD19" s="377"/>
      <c r="AE19" s="378"/>
      <c r="AF19" s="252"/>
      <c r="AG19" s="253"/>
      <c r="AH19" s="82"/>
      <c r="AI19" s="251">
        <v>15</v>
      </c>
      <c r="AJ19" s="251"/>
      <c r="AK19" s="480" t="s">
        <v>23</v>
      </c>
      <c r="AL19" s="251">
        <v>9</v>
      </c>
      <c r="AM19" s="251"/>
      <c r="AN19" s="81"/>
      <c r="AO19" s="252"/>
      <c r="AP19" s="253"/>
      <c r="AQ19" s="394"/>
      <c r="AR19" s="395"/>
      <c r="AS19" s="123"/>
      <c r="AT19" s="391"/>
      <c r="AU19" s="391"/>
      <c r="AV19" s="181"/>
      <c r="AW19" s="391"/>
      <c r="AX19" s="391"/>
      <c r="AY19" s="122"/>
      <c r="AZ19" s="394"/>
      <c r="BA19" s="395"/>
      <c r="BB19" s="298"/>
      <c r="BC19" s="295"/>
      <c r="BD19" s="393"/>
      <c r="BE19" s="393"/>
      <c r="BF19" s="295"/>
      <c r="BG19" s="296"/>
      <c r="BH19" s="298"/>
      <c r="BI19" s="295"/>
      <c r="BJ19" s="393"/>
      <c r="BK19" s="393"/>
      <c r="BL19" s="295"/>
      <c r="BM19" s="296"/>
      <c r="BN19" s="297"/>
      <c r="BO19" s="255"/>
      <c r="BP19" s="393"/>
      <c r="BQ19" s="393"/>
      <c r="BR19" s="255"/>
      <c r="BS19" s="256"/>
      <c r="BT19" s="266"/>
      <c r="BU19" s="266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DE19" s="301"/>
      <c r="DF19" s="302"/>
      <c r="DG19" s="302"/>
      <c r="DH19" s="302"/>
      <c r="DI19" s="302"/>
      <c r="DJ19" s="302"/>
      <c r="DK19" s="302"/>
      <c r="DL19" s="303"/>
      <c r="DM19" s="258"/>
      <c r="DN19" s="253"/>
      <c r="DO19" s="107"/>
      <c r="DP19" s="258" t="str">
        <f>IF(M19&gt;P19,"1",IF(M19&lt;P19,"0"))</f>
        <v>1</v>
      </c>
      <c r="DQ19" s="258"/>
      <c r="DR19" s="258" t="str">
        <f>IF(M19&lt;P19,"1",IF(M19&gt;P19,"0"))</f>
        <v>0</v>
      </c>
      <c r="DS19" s="258"/>
      <c r="DT19" s="103"/>
      <c r="DU19" s="252"/>
      <c r="DV19" s="253"/>
      <c r="DW19" s="376"/>
      <c r="DX19" s="377"/>
      <c r="DY19" s="377"/>
      <c r="DZ19" s="377"/>
      <c r="EA19" s="377"/>
      <c r="EB19" s="377"/>
      <c r="EC19" s="377"/>
      <c r="ED19" s="377"/>
      <c r="EE19" s="377"/>
      <c r="EF19" s="378"/>
      <c r="EG19" s="252"/>
      <c r="EH19" s="253"/>
      <c r="EI19" s="82"/>
      <c r="EJ19" s="258" t="str">
        <f>IF(AI19&gt;AL19,"1",IF(AI19&lt;AL19,"0"))</f>
        <v>1</v>
      </c>
      <c r="EK19" s="258"/>
      <c r="EL19" s="258" t="str">
        <f>IF(AI19&lt;AL19,"1",IF(AI19&gt;AL19,"0"))</f>
        <v>0</v>
      </c>
      <c r="EM19" s="258"/>
      <c r="EN19" s="81"/>
      <c r="EO19" s="252"/>
      <c r="EP19" s="253"/>
      <c r="EQ19" s="252"/>
      <c r="ER19" s="253"/>
      <c r="ES19" s="82"/>
      <c r="ET19" s="258" t="b">
        <f>IF(AT19&gt;AW19,"1",IF(AT19&lt;AW19,"0"))</f>
        <v>0</v>
      </c>
      <c r="EU19" s="258"/>
      <c r="EV19" s="258" t="b">
        <f>IF(AT19&lt;AW19,"1",IF(AT19&gt;AW19,"0"))</f>
        <v>0</v>
      </c>
      <c r="EW19" s="258"/>
      <c r="EX19" s="81"/>
      <c r="EY19" s="252"/>
      <c r="EZ19" s="253"/>
      <c r="FA19" s="298"/>
      <c r="FB19" s="295"/>
      <c r="FC19" s="393"/>
      <c r="FD19" s="393"/>
      <c r="FE19" s="295"/>
      <c r="FF19" s="296"/>
      <c r="FG19" s="298"/>
      <c r="FH19" s="295"/>
      <c r="FI19" s="393"/>
      <c r="FJ19" s="393"/>
      <c r="FK19" s="295"/>
      <c r="FL19" s="296"/>
      <c r="FM19" s="297"/>
      <c r="FN19" s="255"/>
      <c r="FO19" s="393"/>
      <c r="FP19" s="393"/>
      <c r="FQ19" s="255"/>
      <c r="FR19" s="256"/>
      <c r="FS19" s="365"/>
      <c r="FT19" s="365"/>
      <c r="FV19" s="77"/>
      <c r="FW19" s="77"/>
      <c r="FX19" s="77"/>
      <c r="FZ19" s="86"/>
    </row>
    <row r="20" spans="2:185" ht="8.1" customHeight="1">
      <c r="B20" s="409"/>
      <c r="C20" s="410"/>
      <c r="D20" s="410"/>
      <c r="E20" s="410"/>
      <c r="F20" s="410"/>
      <c r="G20" s="410"/>
      <c r="H20" s="410"/>
      <c r="I20" s="470"/>
      <c r="J20" s="258"/>
      <c r="K20" s="253"/>
      <c r="L20" s="107"/>
      <c r="M20" s="258"/>
      <c r="N20" s="258"/>
      <c r="O20" s="480"/>
      <c r="P20" s="258"/>
      <c r="Q20" s="258"/>
      <c r="R20" s="103"/>
      <c r="S20" s="252"/>
      <c r="T20" s="253"/>
      <c r="U20" s="376"/>
      <c r="V20" s="377"/>
      <c r="W20" s="377"/>
      <c r="X20" s="377"/>
      <c r="Y20" s="377"/>
      <c r="Z20" s="377"/>
      <c r="AA20" s="377"/>
      <c r="AB20" s="377"/>
      <c r="AC20" s="377"/>
      <c r="AD20" s="377"/>
      <c r="AE20" s="378"/>
      <c r="AF20" s="252"/>
      <c r="AG20" s="253"/>
      <c r="AH20" s="82"/>
      <c r="AI20" s="251"/>
      <c r="AJ20" s="251"/>
      <c r="AK20" s="480"/>
      <c r="AL20" s="251"/>
      <c r="AM20" s="251"/>
      <c r="AN20" s="81"/>
      <c r="AO20" s="252"/>
      <c r="AP20" s="253"/>
      <c r="AQ20" s="394"/>
      <c r="AR20" s="395"/>
      <c r="AS20" s="123"/>
      <c r="AT20" s="391"/>
      <c r="AU20" s="391"/>
      <c r="AV20" s="181"/>
      <c r="AW20" s="391"/>
      <c r="AX20" s="391"/>
      <c r="AY20" s="122"/>
      <c r="AZ20" s="394"/>
      <c r="BA20" s="395"/>
      <c r="BB20" s="367"/>
      <c r="BC20" s="368"/>
      <c r="BD20" s="368"/>
      <c r="BE20" s="368"/>
      <c r="BF20" s="368"/>
      <c r="BG20" s="369"/>
      <c r="BH20" s="367"/>
      <c r="BI20" s="368"/>
      <c r="BJ20" s="368"/>
      <c r="BK20" s="368"/>
      <c r="BL20" s="368"/>
      <c r="BM20" s="369"/>
      <c r="BN20" s="367"/>
      <c r="BO20" s="389"/>
      <c r="BP20" s="389"/>
      <c r="BQ20" s="389"/>
      <c r="BR20" s="389"/>
      <c r="BS20" s="369"/>
      <c r="BT20" s="266"/>
      <c r="BU20" s="266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DE20" s="301"/>
      <c r="DF20" s="302"/>
      <c r="DG20" s="302"/>
      <c r="DH20" s="302"/>
      <c r="DI20" s="302"/>
      <c r="DJ20" s="302"/>
      <c r="DK20" s="302"/>
      <c r="DL20" s="303"/>
      <c r="DM20" s="258"/>
      <c r="DN20" s="253"/>
      <c r="DO20" s="107"/>
      <c r="DP20" s="258"/>
      <c r="DQ20" s="258"/>
      <c r="DR20" s="258"/>
      <c r="DS20" s="258"/>
      <c r="DT20" s="103"/>
      <c r="DU20" s="252"/>
      <c r="DV20" s="253"/>
      <c r="DW20" s="376"/>
      <c r="DX20" s="377"/>
      <c r="DY20" s="377"/>
      <c r="DZ20" s="377"/>
      <c r="EA20" s="377"/>
      <c r="EB20" s="377"/>
      <c r="EC20" s="377"/>
      <c r="ED20" s="377"/>
      <c r="EE20" s="377"/>
      <c r="EF20" s="378"/>
      <c r="EG20" s="252"/>
      <c r="EH20" s="253"/>
      <c r="EI20" s="82"/>
      <c r="EJ20" s="258"/>
      <c r="EK20" s="258"/>
      <c r="EL20" s="258"/>
      <c r="EM20" s="258"/>
      <c r="EN20" s="81"/>
      <c r="EO20" s="252"/>
      <c r="EP20" s="253"/>
      <c r="EQ20" s="252"/>
      <c r="ER20" s="253"/>
      <c r="ES20" s="82"/>
      <c r="ET20" s="258"/>
      <c r="EU20" s="258"/>
      <c r="EV20" s="258"/>
      <c r="EW20" s="258"/>
      <c r="EX20" s="81"/>
      <c r="EY20" s="252"/>
      <c r="EZ20" s="253"/>
      <c r="FA20" s="91"/>
      <c r="FB20" s="92"/>
      <c r="FC20" s="92"/>
      <c r="FD20" s="92"/>
      <c r="FE20" s="92"/>
      <c r="FF20" s="93"/>
      <c r="FG20" s="91"/>
      <c r="FH20" s="92"/>
      <c r="FI20" s="92"/>
      <c r="FJ20" s="92"/>
      <c r="FK20" s="92"/>
      <c r="FL20" s="93"/>
      <c r="FM20" s="77"/>
      <c r="FN20" s="77"/>
      <c r="FO20" s="77"/>
      <c r="FP20" s="77"/>
      <c r="FQ20" s="77"/>
      <c r="FR20" s="77"/>
      <c r="FS20" s="365"/>
      <c r="FT20" s="365"/>
      <c r="FV20" s="77"/>
      <c r="FW20" s="77"/>
      <c r="FX20" s="366" t="s">
        <v>2</v>
      </c>
      <c r="FY20" s="52">
        <f>FM14*10</f>
        <v>7.8260869565217392</v>
      </c>
      <c r="FZ20" s="49">
        <f>RANK(FY20,$FY$20:$FY$23)</f>
        <v>3</v>
      </c>
    </row>
    <row r="21" spans="2:185" ht="8.1" customHeight="1">
      <c r="B21" s="409"/>
      <c r="C21" s="410"/>
      <c r="D21" s="410"/>
      <c r="E21" s="410"/>
      <c r="F21" s="410"/>
      <c r="G21" s="410"/>
      <c r="H21" s="410"/>
      <c r="I21" s="470"/>
      <c r="J21" s="258"/>
      <c r="K21" s="253"/>
      <c r="L21" s="107"/>
      <c r="M21" s="258">
        <f>AA13</f>
        <v>15</v>
      </c>
      <c r="N21" s="258"/>
      <c r="O21" s="480" t="s">
        <v>23</v>
      </c>
      <c r="P21" s="258">
        <f>X13</f>
        <v>12</v>
      </c>
      <c r="Q21" s="258"/>
      <c r="R21" s="103"/>
      <c r="S21" s="252"/>
      <c r="T21" s="253"/>
      <c r="U21" s="376"/>
      <c r="V21" s="377"/>
      <c r="W21" s="377"/>
      <c r="X21" s="377"/>
      <c r="Y21" s="377"/>
      <c r="Z21" s="377"/>
      <c r="AA21" s="377"/>
      <c r="AB21" s="377"/>
      <c r="AC21" s="377"/>
      <c r="AD21" s="377"/>
      <c r="AE21" s="378"/>
      <c r="AF21" s="252"/>
      <c r="AG21" s="253"/>
      <c r="AH21" s="82"/>
      <c r="AI21" s="251"/>
      <c r="AJ21" s="251"/>
      <c r="AK21" s="480" t="s">
        <v>23</v>
      </c>
      <c r="AL21" s="251"/>
      <c r="AM21" s="251"/>
      <c r="AN21" s="81"/>
      <c r="AO21" s="252"/>
      <c r="AP21" s="253"/>
      <c r="AQ21" s="394"/>
      <c r="AR21" s="395"/>
      <c r="AS21" s="123"/>
      <c r="AT21" s="391"/>
      <c r="AU21" s="391"/>
      <c r="AV21" s="181"/>
      <c r="AW21" s="391"/>
      <c r="AX21" s="391"/>
      <c r="AY21" s="122"/>
      <c r="AZ21" s="394"/>
      <c r="BA21" s="395"/>
      <c r="BB21" s="396"/>
      <c r="BC21" s="397"/>
      <c r="BD21" s="397"/>
      <c r="BE21" s="397"/>
      <c r="BF21" s="397"/>
      <c r="BG21" s="398"/>
      <c r="BH21" s="396"/>
      <c r="BI21" s="397"/>
      <c r="BJ21" s="397"/>
      <c r="BK21" s="397"/>
      <c r="BL21" s="397"/>
      <c r="BM21" s="398"/>
      <c r="BN21" s="396"/>
      <c r="BO21" s="397"/>
      <c r="BP21" s="397"/>
      <c r="BQ21" s="397"/>
      <c r="BR21" s="397"/>
      <c r="BS21" s="398"/>
      <c r="BT21" s="266"/>
      <c r="BU21" s="266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DE21" s="301"/>
      <c r="DF21" s="302"/>
      <c r="DG21" s="302"/>
      <c r="DH21" s="302"/>
      <c r="DI21" s="302"/>
      <c r="DJ21" s="302"/>
      <c r="DK21" s="302"/>
      <c r="DL21" s="303"/>
      <c r="DM21" s="258"/>
      <c r="DN21" s="253"/>
      <c r="DO21" s="107"/>
      <c r="DP21" s="258" t="str">
        <f>IF(M21&gt;P21,"1",IF(M21&lt;P21,"0"))</f>
        <v>1</v>
      </c>
      <c r="DQ21" s="258"/>
      <c r="DR21" s="258" t="str">
        <f>IF(M21&lt;P21,"1",IF(M21&gt;P21,"0"))</f>
        <v>0</v>
      </c>
      <c r="DS21" s="258"/>
      <c r="DT21" s="103"/>
      <c r="DU21" s="252"/>
      <c r="DV21" s="253"/>
      <c r="DW21" s="376"/>
      <c r="DX21" s="377"/>
      <c r="DY21" s="377"/>
      <c r="DZ21" s="377"/>
      <c r="EA21" s="377"/>
      <c r="EB21" s="377"/>
      <c r="EC21" s="377"/>
      <c r="ED21" s="377"/>
      <c r="EE21" s="377"/>
      <c r="EF21" s="378"/>
      <c r="EG21" s="252"/>
      <c r="EH21" s="253"/>
      <c r="EI21" s="82"/>
      <c r="EJ21" s="258" t="b">
        <f>IF(AI21&gt;AL21,"1",IF(AI21&lt;AL21,"0"))</f>
        <v>0</v>
      </c>
      <c r="EK21" s="258"/>
      <c r="EL21" s="258" t="b">
        <f>IF(AI21&lt;AL21,"1",IF(AI21&gt;AL21,"0"))</f>
        <v>0</v>
      </c>
      <c r="EM21" s="258"/>
      <c r="EN21" s="81"/>
      <c r="EO21" s="252"/>
      <c r="EP21" s="253"/>
      <c r="EQ21" s="252"/>
      <c r="ER21" s="253"/>
      <c r="ES21" s="82"/>
      <c r="ET21" s="258" t="b">
        <f>IF(AT21&gt;AW21,"1",IF(AT21&lt;AW21,"0"))</f>
        <v>0</v>
      </c>
      <c r="EU21" s="258"/>
      <c r="EV21" s="258" t="b">
        <f>IF(AT21&lt;AW21,"1",IF(AT21&gt;AW21,"0"))</f>
        <v>0</v>
      </c>
      <c r="EW21" s="258"/>
      <c r="EX21" s="81"/>
      <c r="EY21" s="252"/>
      <c r="EZ21" s="253"/>
      <c r="FA21" s="91"/>
      <c r="FB21" s="92"/>
      <c r="FC21" s="92"/>
      <c r="FD21" s="92"/>
      <c r="FE21" s="92"/>
      <c r="FF21" s="93"/>
      <c r="FG21" s="91"/>
      <c r="FH21" s="92"/>
      <c r="FI21" s="92"/>
      <c r="FJ21" s="92"/>
      <c r="FK21" s="92"/>
      <c r="FL21" s="93"/>
      <c r="FM21" s="77"/>
      <c r="FN21" s="77"/>
      <c r="FO21" s="77"/>
      <c r="FP21" s="77"/>
      <c r="FQ21" s="77"/>
      <c r="FR21" s="77"/>
      <c r="FS21" s="365"/>
      <c r="FT21" s="365"/>
      <c r="FV21" s="77"/>
      <c r="FW21" s="77"/>
      <c r="FX21" s="366"/>
      <c r="FY21" s="52">
        <f>FM22*10</f>
        <v>12.545454545454547</v>
      </c>
      <c r="FZ21" s="49">
        <f>RANK(FY21,$FY$20:$FY$23)</f>
        <v>2</v>
      </c>
    </row>
    <row r="22" spans="2:185" ht="8.1" customHeight="1">
      <c r="B22" s="94"/>
      <c r="C22" s="78"/>
      <c r="D22" s="78"/>
      <c r="E22" s="78"/>
      <c r="F22" s="78"/>
      <c r="G22" s="78"/>
      <c r="H22" s="78"/>
      <c r="I22" s="79"/>
      <c r="J22" s="102"/>
      <c r="K22" s="102"/>
      <c r="L22" s="108"/>
      <c r="M22" s="258"/>
      <c r="N22" s="258"/>
      <c r="O22" s="480"/>
      <c r="P22" s="258"/>
      <c r="Q22" s="258"/>
      <c r="R22" s="109"/>
      <c r="S22" s="102"/>
      <c r="T22" s="103"/>
      <c r="U22" s="376"/>
      <c r="V22" s="377"/>
      <c r="W22" s="377"/>
      <c r="X22" s="377"/>
      <c r="Y22" s="377"/>
      <c r="Z22" s="377"/>
      <c r="AA22" s="377"/>
      <c r="AB22" s="377"/>
      <c r="AC22" s="377"/>
      <c r="AD22" s="377"/>
      <c r="AE22" s="378"/>
      <c r="AF22" s="82"/>
      <c r="AG22" s="80"/>
      <c r="AH22" s="95"/>
      <c r="AI22" s="251"/>
      <c r="AJ22" s="251"/>
      <c r="AK22" s="480"/>
      <c r="AL22" s="251"/>
      <c r="AM22" s="251"/>
      <c r="AN22" s="96"/>
      <c r="AO22" s="80"/>
      <c r="AP22" s="81"/>
      <c r="AQ22" s="123"/>
      <c r="AR22" s="120"/>
      <c r="AS22" s="124"/>
      <c r="AT22" s="391"/>
      <c r="AU22" s="391"/>
      <c r="AV22" s="181"/>
      <c r="AW22" s="391"/>
      <c r="AX22" s="391"/>
      <c r="AY22" s="125"/>
      <c r="AZ22" s="120"/>
      <c r="BA22" s="122"/>
      <c r="BB22" s="271"/>
      <c r="BC22" s="272"/>
      <c r="BD22" s="272"/>
      <c r="BE22" s="272"/>
      <c r="BF22" s="272"/>
      <c r="BG22" s="273"/>
      <c r="BH22" s="277">
        <f>FG22</f>
        <v>4</v>
      </c>
      <c r="BI22" s="278"/>
      <c r="BJ22" s="278"/>
      <c r="BK22" s="278"/>
      <c r="BL22" s="278"/>
      <c r="BM22" s="279"/>
      <c r="BN22" s="289">
        <f>FM22</f>
        <v>1.2545454545454546</v>
      </c>
      <c r="BO22" s="272"/>
      <c r="BP22" s="272"/>
      <c r="BQ22" s="272"/>
      <c r="BR22" s="272"/>
      <c r="BS22" s="273"/>
      <c r="BT22" s="266"/>
      <c r="BU22" s="266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DE22" s="94"/>
      <c r="DF22" s="78"/>
      <c r="DG22" s="78"/>
      <c r="DH22" s="78"/>
      <c r="DI22" s="78"/>
      <c r="DJ22" s="78"/>
      <c r="DK22" s="78"/>
      <c r="DL22" s="79"/>
      <c r="DM22" s="102"/>
      <c r="DN22" s="102"/>
      <c r="DO22" s="108"/>
      <c r="DP22" s="258"/>
      <c r="DQ22" s="258"/>
      <c r="DR22" s="258"/>
      <c r="DS22" s="258"/>
      <c r="DT22" s="109"/>
      <c r="DU22" s="102"/>
      <c r="DV22" s="103"/>
      <c r="DW22" s="376"/>
      <c r="DX22" s="377"/>
      <c r="DY22" s="377"/>
      <c r="DZ22" s="377"/>
      <c r="EA22" s="377"/>
      <c r="EB22" s="377"/>
      <c r="EC22" s="377"/>
      <c r="ED22" s="377"/>
      <c r="EE22" s="377"/>
      <c r="EF22" s="378"/>
      <c r="EG22" s="82"/>
      <c r="EH22" s="80"/>
      <c r="EI22" s="95"/>
      <c r="EJ22" s="258"/>
      <c r="EK22" s="258"/>
      <c r="EL22" s="258"/>
      <c r="EM22" s="258"/>
      <c r="EN22" s="96"/>
      <c r="EO22" s="80"/>
      <c r="EP22" s="81"/>
      <c r="EQ22" s="82"/>
      <c r="ER22" s="80"/>
      <c r="ES22" s="95"/>
      <c r="ET22" s="258"/>
      <c r="EU22" s="258"/>
      <c r="EV22" s="258"/>
      <c r="EW22" s="258"/>
      <c r="EX22" s="96"/>
      <c r="EY22" s="80"/>
      <c r="EZ22" s="81"/>
      <c r="FA22" s="271">
        <f>IF(FE18=0,FA18,FA18/FE18)</f>
        <v>2</v>
      </c>
      <c r="FB22" s="284"/>
      <c r="FC22" s="284"/>
      <c r="FD22" s="284"/>
      <c r="FE22" s="284"/>
      <c r="FF22" s="285"/>
      <c r="FG22" s="271">
        <f>GB15</f>
        <v>4</v>
      </c>
      <c r="FH22" s="284"/>
      <c r="FI22" s="284"/>
      <c r="FJ22" s="284"/>
      <c r="FK22" s="284"/>
      <c r="FL22" s="285"/>
      <c r="FM22" s="289">
        <f>FM18/FQ18</f>
        <v>1.2545454545454546</v>
      </c>
      <c r="FN22" s="290"/>
      <c r="FO22" s="290"/>
      <c r="FP22" s="290"/>
      <c r="FQ22" s="290"/>
      <c r="FR22" s="291"/>
      <c r="FS22" s="365"/>
      <c r="FT22" s="365"/>
      <c r="FV22" s="77"/>
      <c r="FW22" s="77"/>
      <c r="FX22" s="366"/>
      <c r="FY22" s="52">
        <f>FM30*10</f>
        <v>5.8333333333333339</v>
      </c>
      <c r="FZ22" s="49">
        <f>RANK(FY22,$FY$20:$FY$23)</f>
        <v>4</v>
      </c>
    </row>
    <row r="23" spans="2:185" ht="8.1" customHeight="1">
      <c r="B23" s="98"/>
      <c r="C23" s="99"/>
      <c r="D23" s="99"/>
      <c r="E23" s="99"/>
      <c r="F23" s="99"/>
      <c r="G23" s="99"/>
      <c r="H23" s="99"/>
      <c r="I23" s="10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09"/>
      <c r="U23" s="379"/>
      <c r="V23" s="380"/>
      <c r="W23" s="380"/>
      <c r="X23" s="380"/>
      <c r="Y23" s="380"/>
      <c r="Z23" s="380"/>
      <c r="AA23" s="380"/>
      <c r="AB23" s="380"/>
      <c r="AC23" s="380"/>
      <c r="AD23" s="380"/>
      <c r="AE23" s="381"/>
      <c r="AF23" s="95"/>
      <c r="AG23" s="101"/>
      <c r="AH23" s="101"/>
      <c r="AI23" s="101"/>
      <c r="AJ23" s="101"/>
      <c r="AK23" s="101"/>
      <c r="AL23" s="101"/>
      <c r="AM23" s="101"/>
      <c r="AN23" s="101"/>
      <c r="AO23" s="101"/>
      <c r="AP23" s="96"/>
      <c r="AQ23" s="124"/>
      <c r="AR23" s="126"/>
      <c r="AS23" s="126"/>
      <c r="AT23" s="126"/>
      <c r="AU23" s="126"/>
      <c r="AV23" s="126"/>
      <c r="AW23" s="126"/>
      <c r="AX23" s="126"/>
      <c r="AY23" s="126"/>
      <c r="AZ23" s="126"/>
      <c r="BA23" s="125"/>
      <c r="BB23" s="274"/>
      <c r="BC23" s="275"/>
      <c r="BD23" s="275"/>
      <c r="BE23" s="275"/>
      <c r="BF23" s="275"/>
      <c r="BG23" s="276"/>
      <c r="BH23" s="280"/>
      <c r="BI23" s="281"/>
      <c r="BJ23" s="281"/>
      <c r="BK23" s="281"/>
      <c r="BL23" s="281"/>
      <c r="BM23" s="282"/>
      <c r="BN23" s="274"/>
      <c r="BO23" s="275"/>
      <c r="BP23" s="275"/>
      <c r="BQ23" s="275"/>
      <c r="BR23" s="275"/>
      <c r="BS23" s="276"/>
      <c r="BT23" s="266"/>
      <c r="BU23" s="266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DE23" s="98"/>
      <c r="DF23" s="99"/>
      <c r="DG23" s="99"/>
      <c r="DH23" s="99"/>
      <c r="DI23" s="99"/>
      <c r="DJ23" s="99"/>
      <c r="DK23" s="99"/>
      <c r="DL23" s="100"/>
      <c r="DM23" s="110"/>
      <c r="DN23" s="110"/>
      <c r="DO23" s="110"/>
      <c r="DP23" s="110"/>
      <c r="DQ23" s="110"/>
      <c r="DR23" s="110"/>
      <c r="DS23" s="110"/>
      <c r="DT23" s="110"/>
      <c r="DU23" s="110"/>
      <c r="DV23" s="109"/>
      <c r="DW23" s="379"/>
      <c r="DX23" s="380"/>
      <c r="DY23" s="380"/>
      <c r="DZ23" s="380"/>
      <c r="EA23" s="380"/>
      <c r="EB23" s="380"/>
      <c r="EC23" s="380"/>
      <c r="ED23" s="380"/>
      <c r="EE23" s="380"/>
      <c r="EF23" s="381"/>
      <c r="EG23" s="95"/>
      <c r="EH23" s="101"/>
      <c r="EI23" s="101"/>
      <c r="EJ23" s="101"/>
      <c r="EK23" s="101"/>
      <c r="EL23" s="101"/>
      <c r="EM23" s="101"/>
      <c r="EN23" s="101"/>
      <c r="EO23" s="101"/>
      <c r="EP23" s="96"/>
      <c r="EQ23" s="95"/>
      <c r="ER23" s="101"/>
      <c r="ES23" s="101"/>
      <c r="ET23" s="101"/>
      <c r="EU23" s="101"/>
      <c r="EV23" s="101"/>
      <c r="EW23" s="101"/>
      <c r="EX23" s="101"/>
      <c r="EY23" s="101"/>
      <c r="EZ23" s="96"/>
      <c r="FA23" s="286"/>
      <c r="FB23" s="287"/>
      <c r="FC23" s="287"/>
      <c r="FD23" s="287"/>
      <c r="FE23" s="287"/>
      <c r="FF23" s="288"/>
      <c r="FG23" s="286"/>
      <c r="FH23" s="287"/>
      <c r="FI23" s="287"/>
      <c r="FJ23" s="287"/>
      <c r="FK23" s="287"/>
      <c r="FL23" s="288"/>
      <c r="FM23" s="292"/>
      <c r="FN23" s="293"/>
      <c r="FO23" s="293"/>
      <c r="FP23" s="293"/>
      <c r="FQ23" s="293"/>
      <c r="FR23" s="294"/>
      <c r="FS23" s="365"/>
      <c r="FT23" s="365"/>
      <c r="FV23" s="77"/>
      <c r="FW23" s="77"/>
      <c r="FX23" s="366"/>
      <c r="FY23" s="52">
        <f>FM38*10</f>
        <v>17.647058823529413</v>
      </c>
      <c r="FZ23" s="49">
        <f>RANK(FY23,$FY$20:$FY$23)</f>
        <v>1</v>
      </c>
    </row>
    <row r="24" spans="2:185" ht="8.1" customHeight="1">
      <c r="B24" s="331">
        <v>3</v>
      </c>
      <c r="C24" s="332"/>
      <c r="D24" s="75"/>
      <c r="E24" s="75"/>
      <c r="F24" s="75"/>
      <c r="G24" s="75"/>
      <c r="H24" s="75"/>
      <c r="I24" s="76"/>
      <c r="J24" s="118"/>
      <c r="K24" s="118"/>
      <c r="L24" s="118"/>
      <c r="M24" s="118"/>
      <c r="N24" s="118"/>
      <c r="O24" s="118"/>
      <c r="P24" s="118"/>
      <c r="Q24" s="118"/>
      <c r="R24" s="118"/>
      <c r="S24" s="118"/>
      <c r="T24" s="119"/>
      <c r="U24" s="105"/>
      <c r="V24" s="111"/>
      <c r="W24" s="111"/>
      <c r="X24" s="111"/>
      <c r="Y24" s="111"/>
      <c r="Z24" s="111"/>
      <c r="AA24" s="111"/>
      <c r="AB24" s="111"/>
      <c r="AC24" s="111"/>
      <c r="AD24" s="111"/>
      <c r="AE24" s="106"/>
      <c r="AF24" s="373"/>
      <c r="AG24" s="374"/>
      <c r="AH24" s="374"/>
      <c r="AI24" s="374"/>
      <c r="AJ24" s="374"/>
      <c r="AK24" s="374"/>
      <c r="AL24" s="374"/>
      <c r="AM24" s="374"/>
      <c r="AN24" s="374"/>
      <c r="AO24" s="374"/>
      <c r="AP24" s="375"/>
      <c r="AQ24" s="89"/>
      <c r="AR24" s="104"/>
      <c r="AS24" s="104"/>
      <c r="AT24" s="104"/>
      <c r="AU24" s="104"/>
      <c r="AV24" s="104"/>
      <c r="AW24" s="104"/>
      <c r="AX24" s="104"/>
      <c r="AY24" s="104"/>
      <c r="AZ24" s="382" t="s">
        <v>145</v>
      </c>
      <c r="BA24" s="383"/>
      <c r="BB24" s="386"/>
      <c r="BC24" s="387"/>
      <c r="BD24" s="387"/>
      <c r="BE24" s="387"/>
      <c r="BF24" s="387"/>
      <c r="BG24" s="388"/>
      <c r="BH24" s="386"/>
      <c r="BI24" s="387"/>
      <c r="BJ24" s="387"/>
      <c r="BK24" s="387"/>
      <c r="BL24" s="387"/>
      <c r="BM24" s="388"/>
      <c r="BN24" s="386"/>
      <c r="BO24" s="387"/>
      <c r="BP24" s="387"/>
      <c r="BQ24" s="387"/>
      <c r="BR24" s="387"/>
      <c r="BS24" s="388"/>
      <c r="BT24" s="266">
        <f>FZ28</f>
        <v>4</v>
      </c>
      <c r="BU24" s="266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DE24" s="360">
        <v>3</v>
      </c>
      <c r="DF24" s="361"/>
      <c r="DG24" s="75"/>
      <c r="DH24" s="75"/>
      <c r="DI24" s="75"/>
      <c r="DJ24" s="75"/>
      <c r="DK24" s="75"/>
      <c r="DL24" s="76"/>
      <c r="DM24" s="111"/>
      <c r="DN24" s="111"/>
      <c r="DO24" s="111"/>
      <c r="DP24" s="111"/>
      <c r="DQ24" s="111"/>
      <c r="DR24" s="111"/>
      <c r="DS24" s="111"/>
      <c r="DT24" s="111"/>
      <c r="DU24" s="111"/>
      <c r="DV24" s="106"/>
      <c r="DW24" s="105"/>
      <c r="DX24" s="111"/>
      <c r="DY24" s="111"/>
      <c r="DZ24" s="111"/>
      <c r="EA24" s="111"/>
      <c r="EB24" s="111"/>
      <c r="EC24" s="111"/>
      <c r="ED24" s="111"/>
      <c r="EE24" s="111"/>
      <c r="EF24" s="106"/>
      <c r="EG24" s="373"/>
      <c r="EH24" s="374"/>
      <c r="EI24" s="374"/>
      <c r="EJ24" s="374"/>
      <c r="EK24" s="374"/>
      <c r="EL24" s="374"/>
      <c r="EM24" s="374"/>
      <c r="EN24" s="374"/>
      <c r="EO24" s="374"/>
      <c r="EP24" s="375"/>
      <c r="EQ24" s="89"/>
      <c r="ER24" s="104"/>
      <c r="ES24" s="104"/>
      <c r="ET24" s="104"/>
      <c r="EU24" s="104"/>
      <c r="EV24" s="104"/>
      <c r="EW24" s="104"/>
      <c r="EX24" s="104"/>
      <c r="EY24" s="104"/>
      <c r="EZ24" s="90"/>
      <c r="FA24" s="45">
        <f>COUNTIF(DM26,"=2")</f>
        <v>0</v>
      </c>
      <c r="FB24" s="46">
        <f>COUNTIF(DW26,"=2")</f>
        <v>0</v>
      </c>
      <c r="FC24" s="46">
        <f>COUNTIF(EQ26,"=2")</f>
        <v>0</v>
      </c>
      <c r="FD24" s="83"/>
      <c r="FE24" s="83"/>
      <c r="FF24" s="84"/>
      <c r="FG24" s="85"/>
      <c r="FH24" s="83"/>
      <c r="FI24" s="83"/>
      <c r="FJ24" s="83"/>
      <c r="FK24" s="83"/>
      <c r="FL24" s="84"/>
      <c r="FM24" s="47">
        <f>SUM(M25:N30)</f>
        <v>0</v>
      </c>
      <c r="FN24" s="47">
        <f>SUM(X25:Y30)</f>
        <v>19</v>
      </c>
      <c r="FO24" s="47">
        <f>SUM(AT25:AU30)</f>
        <v>16</v>
      </c>
      <c r="FP24" s="77"/>
      <c r="FQ24" s="77"/>
      <c r="FR24" s="77"/>
      <c r="FS24" s="365"/>
      <c r="FT24" s="365"/>
      <c r="FV24" s="77"/>
      <c r="FW24" s="77"/>
      <c r="FX24" s="77"/>
    </row>
    <row r="25" spans="2:185" ht="8.1" customHeight="1">
      <c r="B25" s="333"/>
      <c r="C25" s="334"/>
      <c r="D25" s="78"/>
      <c r="E25" s="78"/>
      <c r="F25" s="78"/>
      <c r="G25" s="78"/>
      <c r="H25" s="78"/>
      <c r="I25" s="79"/>
      <c r="J25" s="120"/>
      <c r="K25" s="120"/>
      <c r="L25" s="121"/>
      <c r="M25" s="399">
        <f>AL9</f>
        <v>0</v>
      </c>
      <c r="N25" s="399"/>
      <c r="O25" s="179"/>
      <c r="P25" s="399">
        <f>AI9</f>
        <v>0</v>
      </c>
      <c r="Q25" s="399"/>
      <c r="R25" s="119"/>
      <c r="S25" s="120"/>
      <c r="T25" s="122"/>
      <c r="U25" s="107"/>
      <c r="V25" s="102"/>
      <c r="W25" s="105"/>
      <c r="X25" s="258">
        <f>AL17</f>
        <v>10</v>
      </c>
      <c r="Y25" s="258"/>
      <c r="Z25" s="480" t="s">
        <v>23</v>
      </c>
      <c r="AA25" s="258">
        <f>AI17</f>
        <v>15</v>
      </c>
      <c r="AB25" s="258"/>
      <c r="AC25" s="106"/>
      <c r="AD25" s="102"/>
      <c r="AE25" s="103"/>
      <c r="AF25" s="376"/>
      <c r="AG25" s="377"/>
      <c r="AH25" s="377"/>
      <c r="AI25" s="377"/>
      <c r="AJ25" s="377"/>
      <c r="AK25" s="377"/>
      <c r="AL25" s="377"/>
      <c r="AM25" s="377"/>
      <c r="AN25" s="377"/>
      <c r="AO25" s="377"/>
      <c r="AP25" s="378"/>
      <c r="AQ25" s="82"/>
      <c r="AR25" s="80"/>
      <c r="AS25" s="89"/>
      <c r="AT25" s="251">
        <v>9</v>
      </c>
      <c r="AU25" s="251"/>
      <c r="AV25" s="480" t="s">
        <v>23</v>
      </c>
      <c r="AW25" s="251">
        <v>15</v>
      </c>
      <c r="AX25" s="251"/>
      <c r="AY25" s="90"/>
      <c r="AZ25" s="384"/>
      <c r="BA25" s="385"/>
      <c r="BB25" s="367"/>
      <c r="BC25" s="368"/>
      <c r="BD25" s="368"/>
      <c r="BE25" s="368"/>
      <c r="BF25" s="368"/>
      <c r="BG25" s="369"/>
      <c r="BH25" s="367"/>
      <c r="BI25" s="368"/>
      <c r="BJ25" s="368"/>
      <c r="BK25" s="368"/>
      <c r="BL25" s="368"/>
      <c r="BM25" s="369"/>
      <c r="BN25" s="367"/>
      <c r="BO25" s="389"/>
      <c r="BP25" s="389"/>
      <c r="BQ25" s="389"/>
      <c r="BR25" s="389"/>
      <c r="BS25" s="369"/>
      <c r="BT25" s="266"/>
      <c r="BU25" s="266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DE25" s="362"/>
      <c r="DF25" s="363"/>
      <c r="DG25" s="78"/>
      <c r="DH25" s="78"/>
      <c r="DI25" s="78"/>
      <c r="DJ25" s="78"/>
      <c r="DK25" s="78"/>
      <c r="DL25" s="79"/>
      <c r="DM25" s="102"/>
      <c r="DN25" s="102"/>
      <c r="DO25" s="105"/>
      <c r="DP25" s="258" t="b">
        <f>IF(M25&gt;P25,"1",IF(M25&lt;P25,"0"))</f>
        <v>0</v>
      </c>
      <c r="DQ25" s="258"/>
      <c r="DR25" s="258" t="b">
        <f>IF(M25&lt;P25,"1",IF(M25&gt;P25,"0"))</f>
        <v>0</v>
      </c>
      <c r="DS25" s="258"/>
      <c r="DT25" s="106"/>
      <c r="DU25" s="102"/>
      <c r="DV25" s="103"/>
      <c r="DW25" s="107"/>
      <c r="DX25" s="102"/>
      <c r="DY25" s="105"/>
      <c r="DZ25" s="258" t="str">
        <f>IF(X25&gt;AA25,"1",IF(X25&lt;AA25,"0"))</f>
        <v>0</v>
      </c>
      <c r="EA25" s="258"/>
      <c r="EB25" s="258" t="str">
        <f>IF(X25&lt;AA25,"1",IF(X25&gt;AA25,"0"))</f>
        <v>1</v>
      </c>
      <c r="EC25" s="258"/>
      <c r="ED25" s="106"/>
      <c r="EE25" s="102"/>
      <c r="EF25" s="103"/>
      <c r="EG25" s="376"/>
      <c r="EH25" s="377"/>
      <c r="EI25" s="377"/>
      <c r="EJ25" s="377"/>
      <c r="EK25" s="377"/>
      <c r="EL25" s="377"/>
      <c r="EM25" s="377"/>
      <c r="EN25" s="377"/>
      <c r="EO25" s="377"/>
      <c r="EP25" s="378"/>
      <c r="EQ25" s="82"/>
      <c r="ER25" s="80"/>
      <c r="ES25" s="89"/>
      <c r="ET25" s="258" t="str">
        <f>IF(AT25&gt;AW25,"1",IF(AT25&lt;AW25,"0"))</f>
        <v>0</v>
      </c>
      <c r="EU25" s="258"/>
      <c r="EV25" s="258" t="str">
        <f>IF(AT25&lt;AW25,"1",IF(AT25&gt;AW25,"0"))</f>
        <v>1</v>
      </c>
      <c r="EW25" s="258"/>
      <c r="EX25" s="90"/>
      <c r="EY25" s="80"/>
      <c r="EZ25" s="81"/>
      <c r="FA25" s="91"/>
      <c r="FB25" s="92"/>
      <c r="FC25" s="92"/>
      <c r="FD25" s="50">
        <f>COUNTIF(DU26,"=2")</f>
        <v>0</v>
      </c>
      <c r="FE25" s="50">
        <f>COUNTIF(EE26,"=2")</f>
        <v>1</v>
      </c>
      <c r="FF25" s="51">
        <f>COUNTIF(EY26,"=2")</f>
        <v>1</v>
      </c>
      <c r="FG25" s="91"/>
      <c r="FH25" s="92"/>
      <c r="FI25" s="92"/>
      <c r="FJ25" s="92"/>
      <c r="FK25" s="92"/>
      <c r="FL25" s="93"/>
      <c r="FM25" s="77"/>
      <c r="FN25" s="77"/>
      <c r="FO25" s="77"/>
      <c r="FP25" s="47">
        <f>SUM(P25:Q30)</f>
        <v>0</v>
      </c>
      <c r="FQ25" s="47">
        <f>SUM(AA25:AB30)</f>
        <v>30</v>
      </c>
      <c r="FR25" s="47">
        <f>SUM(AW25:AX30)</f>
        <v>30</v>
      </c>
      <c r="FS25" s="365"/>
      <c r="FT25" s="365"/>
      <c r="FV25" s="77"/>
      <c r="FW25" s="77"/>
      <c r="FX25" s="77"/>
    </row>
    <row r="26" spans="2:185" ht="8.1" customHeight="1">
      <c r="B26" s="409" t="s">
        <v>128</v>
      </c>
      <c r="C26" s="410"/>
      <c r="D26" s="410"/>
      <c r="E26" s="410"/>
      <c r="F26" s="410"/>
      <c r="G26" s="410"/>
      <c r="H26" s="410"/>
      <c r="I26" s="470"/>
      <c r="J26" s="399">
        <f>DM26</f>
        <v>0</v>
      </c>
      <c r="K26" s="395"/>
      <c r="L26" s="123"/>
      <c r="M26" s="399"/>
      <c r="N26" s="399"/>
      <c r="O26" s="179"/>
      <c r="P26" s="399"/>
      <c r="Q26" s="399"/>
      <c r="R26" s="122"/>
      <c r="S26" s="394">
        <f>DU26</f>
        <v>0</v>
      </c>
      <c r="T26" s="395"/>
      <c r="U26" s="252">
        <f>DW26</f>
        <v>0</v>
      </c>
      <c r="V26" s="253"/>
      <c r="W26" s="107"/>
      <c r="X26" s="258"/>
      <c r="Y26" s="258"/>
      <c r="Z26" s="480"/>
      <c r="AA26" s="258"/>
      <c r="AB26" s="258"/>
      <c r="AC26" s="103"/>
      <c r="AD26" s="252">
        <f>EE26</f>
        <v>2</v>
      </c>
      <c r="AE26" s="253"/>
      <c r="AF26" s="376"/>
      <c r="AG26" s="377"/>
      <c r="AH26" s="377"/>
      <c r="AI26" s="377"/>
      <c r="AJ26" s="377"/>
      <c r="AK26" s="377"/>
      <c r="AL26" s="377"/>
      <c r="AM26" s="377"/>
      <c r="AN26" s="377"/>
      <c r="AO26" s="377"/>
      <c r="AP26" s="378"/>
      <c r="AQ26" s="252">
        <f>EQ26</f>
        <v>0</v>
      </c>
      <c r="AR26" s="253"/>
      <c r="AS26" s="82"/>
      <c r="AT26" s="251"/>
      <c r="AU26" s="251"/>
      <c r="AV26" s="480"/>
      <c r="AW26" s="251"/>
      <c r="AX26" s="251"/>
      <c r="AY26" s="81"/>
      <c r="AZ26" s="252">
        <f>EY26</f>
        <v>2</v>
      </c>
      <c r="BA26" s="253"/>
      <c r="BB26" s="298">
        <f>FA26</f>
        <v>0</v>
      </c>
      <c r="BC26" s="295"/>
      <c r="BD26" s="393"/>
      <c r="BE26" s="393"/>
      <c r="BF26" s="295">
        <f>FE26</f>
        <v>2</v>
      </c>
      <c r="BG26" s="296"/>
      <c r="BH26" s="298">
        <f>FG26</f>
        <v>0</v>
      </c>
      <c r="BI26" s="295"/>
      <c r="BJ26" s="393"/>
      <c r="BK26" s="393"/>
      <c r="BL26" s="295">
        <f>FK26</f>
        <v>4</v>
      </c>
      <c r="BM26" s="296"/>
      <c r="BN26" s="297">
        <f>FM26</f>
        <v>35</v>
      </c>
      <c r="BO26" s="255"/>
      <c r="BP26" s="393"/>
      <c r="BQ26" s="393"/>
      <c r="BR26" s="255">
        <f>FQ26</f>
        <v>60</v>
      </c>
      <c r="BS26" s="256"/>
      <c r="BT26" s="266"/>
      <c r="BU26" s="266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DE26" s="301" t="str">
        <f>B26</f>
        <v>レッドファイアー</v>
      </c>
      <c r="DF26" s="302"/>
      <c r="DG26" s="302"/>
      <c r="DH26" s="302"/>
      <c r="DI26" s="302"/>
      <c r="DJ26" s="302"/>
      <c r="DK26" s="302"/>
      <c r="DL26" s="303"/>
      <c r="DM26" s="258">
        <f>DP25+DP27+DP29</f>
        <v>0</v>
      </c>
      <c r="DN26" s="253"/>
      <c r="DO26" s="107"/>
      <c r="DP26" s="258"/>
      <c r="DQ26" s="258"/>
      <c r="DR26" s="258"/>
      <c r="DS26" s="258"/>
      <c r="DT26" s="103"/>
      <c r="DU26" s="252">
        <f>DR25+DR27+DR29</f>
        <v>0</v>
      </c>
      <c r="DV26" s="253"/>
      <c r="DW26" s="252">
        <f>DZ25+DZ27+DZ29</f>
        <v>0</v>
      </c>
      <c r="DX26" s="253"/>
      <c r="DY26" s="107"/>
      <c r="DZ26" s="258"/>
      <c r="EA26" s="258"/>
      <c r="EB26" s="258"/>
      <c r="EC26" s="258"/>
      <c r="ED26" s="103"/>
      <c r="EE26" s="252">
        <f>EB25+EB27+EB29</f>
        <v>2</v>
      </c>
      <c r="EF26" s="253"/>
      <c r="EG26" s="376"/>
      <c r="EH26" s="377"/>
      <c r="EI26" s="377"/>
      <c r="EJ26" s="377"/>
      <c r="EK26" s="377"/>
      <c r="EL26" s="377"/>
      <c r="EM26" s="377"/>
      <c r="EN26" s="377"/>
      <c r="EO26" s="377"/>
      <c r="EP26" s="378"/>
      <c r="EQ26" s="252">
        <f>ET25+ET27+ET29</f>
        <v>0</v>
      </c>
      <c r="ER26" s="253"/>
      <c r="ES26" s="82"/>
      <c r="ET26" s="258"/>
      <c r="EU26" s="258"/>
      <c r="EV26" s="258"/>
      <c r="EW26" s="258"/>
      <c r="EX26" s="81"/>
      <c r="EY26" s="252">
        <f>EV25+EV27+EV29</f>
        <v>2</v>
      </c>
      <c r="EZ26" s="253"/>
      <c r="FA26" s="298">
        <f>SUM(FA24:FC24)</f>
        <v>0</v>
      </c>
      <c r="FB26" s="295"/>
      <c r="FC26" s="393"/>
      <c r="FD26" s="393"/>
      <c r="FE26" s="295">
        <f>SUM(FD25:FF25)</f>
        <v>2</v>
      </c>
      <c r="FF26" s="296"/>
      <c r="FG26" s="298">
        <f>SUM(DM26,DW26,EQ26)</f>
        <v>0</v>
      </c>
      <c r="FH26" s="295"/>
      <c r="FI26" s="393"/>
      <c r="FJ26" s="393"/>
      <c r="FK26" s="295">
        <f>SUM(DU26,EE26,EY26)</f>
        <v>4</v>
      </c>
      <c r="FL26" s="296"/>
      <c r="FM26" s="297">
        <f>SUM(FM24:FO24)</f>
        <v>35</v>
      </c>
      <c r="FN26" s="255"/>
      <c r="FO26" s="393"/>
      <c r="FP26" s="393"/>
      <c r="FQ26" s="255">
        <f>SUM(FP25:FR25)</f>
        <v>60</v>
      </c>
      <c r="FR26" s="256"/>
      <c r="FS26" s="365"/>
      <c r="FT26" s="365"/>
      <c r="FV26" s="77"/>
      <c r="FW26" s="77"/>
      <c r="FX26" s="366" t="s">
        <v>4</v>
      </c>
      <c r="FY26" s="48">
        <f>SUM(FY8,FY14,FY20)</f>
        <v>-292.17391304347825</v>
      </c>
      <c r="FZ26" s="53">
        <f>RANK(FY26,$FY$26:$FY$29)</f>
        <v>3</v>
      </c>
      <c r="GA26" s="53" t="str">
        <f>DE10</f>
        <v>ブラックキャット</v>
      </c>
    </row>
    <row r="27" spans="2:185" ht="8.1" customHeight="1">
      <c r="B27" s="409"/>
      <c r="C27" s="410"/>
      <c r="D27" s="410"/>
      <c r="E27" s="410"/>
      <c r="F27" s="410"/>
      <c r="G27" s="410"/>
      <c r="H27" s="410"/>
      <c r="I27" s="470"/>
      <c r="J27" s="399"/>
      <c r="K27" s="395"/>
      <c r="L27" s="123"/>
      <c r="M27" s="399">
        <f>AL11</f>
        <v>0</v>
      </c>
      <c r="N27" s="399"/>
      <c r="O27" s="179"/>
      <c r="P27" s="399">
        <f>AI11</f>
        <v>0</v>
      </c>
      <c r="Q27" s="399"/>
      <c r="R27" s="122"/>
      <c r="S27" s="394"/>
      <c r="T27" s="395"/>
      <c r="U27" s="252"/>
      <c r="V27" s="253"/>
      <c r="W27" s="107"/>
      <c r="X27" s="258">
        <f>AL19</f>
        <v>9</v>
      </c>
      <c r="Y27" s="258"/>
      <c r="Z27" s="480" t="s">
        <v>23</v>
      </c>
      <c r="AA27" s="258">
        <f>AI19</f>
        <v>15</v>
      </c>
      <c r="AB27" s="258"/>
      <c r="AC27" s="103"/>
      <c r="AD27" s="252"/>
      <c r="AE27" s="253"/>
      <c r="AF27" s="376"/>
      <c r="AG27" s="377"/>
      <c r="AH27" s="377"/>
      <c r="AI27" s="377"/>
      <c r="AJ27" s="377"/>
      <c r="AK27" s="377"/>
      <c r="AL27" s="377"/>
      <c r="AM27" s="377"/>
      <c r="AN27" s="377"/>
      <c r="AO27" s="377"/>
      <c r="AP27" s="378"/>
      <c r="AQ27" s="252"/>
      <c r="AR27" s="253"/>
      <c r="AS27" s="82"/>
      <c r="AT27" s="251">
        <v>7</v>
      </c>
      <c r="AU27" s="251"/>
      <c r="AV27" s="480" t="s">
        <v>23</v>
      </c>
      <c r="AW27" s="251">
        <v>15</v>
      </c>
      <c r="AX27" s="251"/>
      <c r="AY27" s="81"/>
      <c r="AZ27" s="252"/>
      <c r="BA27" s="253"/>
      <c r="BB27" s="298"/>
      <c r="BC27" s="295"/>
      <c r="BD27" s="393"/>
      <c r="BE27" s="393"/>
      <c r="BF27" s="295"/>
      <c r="BG27" s="296"/>
      <c r="BH27" s="298"/>
      <c r="BI27" s="295"/>
      <c r="BJ27" s="393"/>
      <c r="BK27" s="393"/>
      <c r="BL27" s="295"/>
      <c r="BM27" s="296"/>
      <c r="BN27" s="297"/>
      <c r="BO27" s="255"/>
      <c r="BP27" s="393"/>
      <c r="BQ27" s="393"/>
      <c r="BR27" s="255"/>
      <c r="BS27" s="256"/>
      <c r="BT27" s="266"/>
      <c r="BU27" s="266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DE27" s="301"/>
      <c r="DF27" s="302"/>
      <c r="DG27" s="302"/>
      <c r="DH27" s="302"/>
      <c r="DI27" s="302"/>
      <c r="DJ27" s="302"/>
      <c r="DK27" s="302"/>
      <c r="DL27" s="303"/>
      <c r="DM27" s="258"/>
      <c r="DN27" s="253"/>
      <c r="DO27" s="107"/>
      <c r="DP27" s="258" t="b">
        <f>IF(M27&gt;P27,"1",IF(M27&lt;P27,"0"))</f>
        <v>0</v>
      </c>
      <c r="DQ27" s="258"/>
      <c r="DR27" s="258" t="b">
        <f>IF(M27&lt;P27,"1",IF(M27&gt;P27,"0"))</f>
        <v>0</v>
      </c>
      <c r="DS27" s="258"/>
      <c r="DT27" s="103"/>
      <c r="DU27" s="252"/>
      <c r="DV27" s="253"/>
      <c r="DW27" s="252"/>
      <c r="DX27" s="253"/>
      <c r="DY27" s="107"/>
      <c r="DZ27" s="258" t="str">
        <f>IF(X27&gt;AA27,"1",IF(X27&lt;AA27,"0"))</f>
        <v>0</v>
      </c>
      <c r="EA27" s="258"/>
      <c r="EB27" s="258" t="str">
        <f>IF(X27&lt;AA27,"1",IF(X27&gt;AA27,"0"))</f>
        <v>1</v>
      </c>
      <c r="EC27" s="258"/>
      <c r="ED27" s="103"/>
      <c r="EE27" s="252"/>
      <c r="EF27" s="253"/>
      <c r="EG27" s="376"/>
      <c r="EH27" s="377"/>
      <c r="EI27" s="377"/>
      <c r="EJ27" s="377"/>
      <c r="EK27" s="377"/>
      <c r="EL27" s="377"/>
      <c r="EM27" s="377"/>
      <c r="EN27" s="377"/>
      <c r="EO27" s="377"/>
      <c r="EP27" s="378"/>
      <c r="EQ27" s="252"/>
      <c r="ER27" s="253"/>
      <c r="ES27" s="82"/>
      <c r="ET27" s="258" t="str">
        <f>IF(AT27&gt;AW27,"1",IF(AT27&lt;AW27,"0"))</f>
        <v>0</v>
      </c>
      <c r="EU27" s="258"/>
      <c r="EV27" s="258" t="str">
        <f>IF(AT27&lt;AW27,"1",IF(AT27&gt;AW27,"0"))</f>
        <v>1</v>
      </c>
      <c r="EW27" s="258"/>
      <c r="EX27" s="81"/>
      <c r="EY27" s="252"/>
      <c r="EZ27" s="253"/>
      <c r="FA27" s="298"/>
      <c r="FB27" s="295"/>
      <c r="FC27" s="393"/>
      <c r="FD27" s="393"/>
      <c r="FE27" s="295"/>
      <c r="FF27" s="296"/>
      <c r="FG27" s="298"/>
      <c r="FH27" s="295"/>
      <c r="FI27" s="393"/>
      <c r="FJ27" s="393"/>
      <c r="FK27" s="295"/>
      <c r="FL27" s="296"/>
      <c r="FM27" s="297"/>
      <c r="FN27" s="255"/>
      <c r="FO27" s="393"/>
      <c r="FP27" s="393"/>
      <c r="FQ27" s="255"/>
      <c r="FR27" s="256"/>
      <c r="FS27" s="365"/>
      <c r="FT27" s="365"/>
      <c r="FV27" s="77"/>
      <c r="FW27" s="77"/>
      <c r="FX27" s="366"/>
      <c r="FY27" s="48">
        <f>SUM(FY9,FY15,FY21)</f>
        <v>2312.5454545454545</v>
      </c>
      <c r="FZ27" s="53">
        <f>RANK(FY27,$FY$26:$FY$29)</f>
        <v>1</v>
      </c>
      <c r="GA27" s="53" t="str">
        <f>DE18</f>
        <v>大楽毛エール</v>
      </c>
    </row>
    <row r="28" spans="2:185" ht="8.1" customHeight="1">
      <c r="B28" s="409"/>
      <c r="C28" s="410"/>
      <c r="D28" s="410"/>
      <c r="E28" s="410"/>
      <c r="F28" s="410"/>
      <c r="G28" s="410"/>
      <c r="H28" s="410"/>
      <c r="I28" s="470"/>
      <c r="J28" s="399"/>
      <c r="K28" s="395"/>
      <c r="L28" s="123"/>
      <c r="M28" s="399"/>
      <c r="N28" s="399"/>
      <c r="O28" s="179"/>
      <c r="P28" s="399"/>
      <c r="Q28" s="399"/>
      <c r="R28" s="122"/>
      <c r="S28" s="394"/>
      <c r="T28" s="395"/>
      <c r="U28" s="252"/>
      <c r="V28" s="253"/>
      <c r="W28" s="107"/>
      <c r="X28" s="258"/>
      <c r="Y28" s="258"/>
      <c r="Z28" s="480"/>
      <c r="AA28" s="258"/>
      <c r="AB28" s="258"/>
      <c r="AC28" s="103"/>
      <c r="AD28" s="252"/>
      <c r="AE28" s="253"/>
      <c r="AF28" s="376"/>
      <c r="AG28" s="377"/>
      <c r="AH28" s="377"/>
      <c r="AI28" s="377"/>
      <c r="AJ28" s="377"/>
      <c r="AK28" s="377"/>
      <c r="AL28" s="377"/>
      <c r="AM28" s="377"/>
      <c r="AN28" s="377"/>
      <c r="AO28" s="377"/>
      <c r="AP28" s="378"/>
      <c r="AQ28" s="252"/>
      <c r="AR28" s="253"/>
      <c r="AS28" s="82"/>
      <c r="AT28" s="251"/>
      <c r="AU28" s="251"/>
      <c r="AV28" s="480"/>
      <c r="AW28" s="251"/>
      <c r="AX28" s="251"/>
      <c r="AY28" s="81"/>
      <c r="AZ28" s="252"/>
      <c r="BA28" s="253"/>
      <c r="BB28" s="367"/>
      <c r="BC28" s="368"/>
      <c r="BD28" s="368"/>
      <c r="BE28" s="368"/>
      <c r="BF28" s="368"/>
      <c r="BG28" s="369"/>
      <c r="BH28" s="367"/>
      <c r="BI28" s="368"/>
      <c r="BJ28" s="368"/>
      <c r="BK28" s="368"/>
      <c r="BL28" s="368"/>
      <c r="BM28" s="369"/>
      <c r="BN28" s="367"/>
      <c r="BO28" s="389"/>
      <c r="BP28" s="389"/>
      <c r="BQ28" s="389"/>
      <c r="BR28" s="389"/>
      <c r="BS28" s="369"/>
      <c r="BT28" s="266"/>
      <c r="BU28" s="266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DE28" s="301"/>
      <c r="DF28" s="302"/>
      <c r="DG28" s="302"/>
      <c r="DH28" s="302"/>
      <c r="DI28" s="302"/>
      <c r="DJ28" s="302"/>
      <c r="DK28" s="302"/>
      <c r="DL28" s="303"/>
      <c r="DM28" s="258"/>
      <c r="DN28" s="253"/>
      <c r="DO28" s="107"/>
      <c r="DP28" s="258"/>
      <c r="DQ28" s="258"/>
      <c r="DR28" s="258"/>
      <c r="DS28" s="258"/>
      <c r="DT28" s="103"/>
      <c r="DU28" s="252"/>
      <c r="DV28" s="253"/>
      <c r="DW28" s="252"/>
      <c r="DX28" s="253"/>
      <c r="DY28" s="107"/>
      <c r="DZ28" s="258"/>
      <c r="EA28" s="258"/>
      <c r="EB28" s="258"/>
      <c r="EC28" s="258"/>
      <c r="ED28" s="103"/>
      <c r="EE28" s="252"/>
      <c r="EF28" s="253"/>
      <c r="EG28" s="376"/>
      <c r="EH28" s="377"/>
      <c r="EI28" s="377"/>
      <c r="EJ28" s="377"/>
      <c r="EK28" s="377"/>
      <c r="EL28" s="377"/>
      <c r="EM28" s="377"/>
      <c r="EN28" s="377"/>
      <c r="EO28" s="377"/>
      <c r="EP28" s="378"/>
      <c r="EQ28" s="252"/>
      <c r="ER28" s="253"/>
      <c r="ES28" s="82"/>
      <c r="ET28" s="258"/>
      <c r="EU28" s="258"/>
      <c r="EV28" s="258"/>
      <c r="EW28" s="258"/>
      <c r="EX28" s="81"/>
      <c r="EY28" s="252"/>
      <c r="EZ28" s="253"/>
      <c r="FA28" s="91"/>
      <c r="FB28" s="92"/>
      <c r="FC28" s="92"/>
      <c r="FD28" s="92"/>
      <c r="FE28" s="92"/>
      <c r="FF28" s="93"/>
      <c r="FG28" s="91"/>
      <c r="FH28" s="92"/>
      <c r="FI28" s="92"/>
      <c r="FJ28" s="92"/>
      <c r="FK28" s="92"/>
      <c r="FL28" s="93"/>
      <c r="FM28" s="77"/>
      <c r="FN28" s="77"/>
      <c r="FO28" s="77"/>
      <c r="FP28" s="77"/>
      <c r="FQ28" s="77"/>
      <c r="FR28" s="77"/>
      <c r="FS28" s="365"/>
      <c r="FT28" s="365"/>
      <c r="FV28" s="77"/>
      <c r="FW28" s="77"/>
      <c r="FX28" s="366"/>
      <c r="FY28" s="48">
        <f>SUM(FY10,FY16,FY22)</f>
        <v>-394.16666666666669</v>
      </c>
      <c r="FZ28" s="53">
        <f>RANK(FY28,$FY$26:$FY$29)</f>
        <v>4</v>
      </c>
      <c r="GA28" s="53" t="str">
        <f>DE26</f>
        <v>レッドファイアー</v>
      </c>
    </row>
    <row r="29" spans="2:185" ht="8.1" customHeight="1">
      <c r="B29" s="409"/>
      <c r="C29" s="410"/>
      <c r="D29" s="410"/>
      <c r="E29" s="410"/>
      <c r="F29" s="410"/>
      <c r="G29" s="410"/>
      <c r="H29" s="410"/>
      <c r="I29" s="470"/>
      <c r="J29" s="399"/>
      <c r="K29" s="395"/>
      <c r="L29" s="123"/>
      <c r="M29" s="399">
        <f>AL13</f>
        <v>0</v>
      </c>
      <c r="N29" s="399"/>
      <c r="O29" s="179"/>
      <c r="P29" s="399">
        <f>AI13</f>
        <v>0</v>
      </c>
      <c r="Q29" s="399"/>
      <c r="R29" s="122"/>
      <c r="S29" s="394"/>
      <c r="T29" s="395"/>
      <c r="U29" s="252"/>
      <c r="V29" s="253"/>
      <c r="W29" s="107"/>
      <c r="X29" s="258">
        <f>AL21</f>
        <v>0</v>
      </c>
      <c r="Y29" s="258"/>
      <c r="Z29" s="480" t="s">
        <v>23</v>
      </c>
      <c r="AA29" s="258">
        <f>AI21</f>
        <v>0</v>
      </c>
      <c r="AB29" s="258"/>
      <c r="AC29" s="103"/>
      <c r="AD29" s="252"/>
      <c r="AE29" s="253"/>
      <c r="AF29" s="376"/>
      <c r="AG29" s="377"/>
      <c r="AH29" s="377"/>
      <c r="AI29" s="377"/>
      <c r="AJ29" s="377"/>
      <c r="AK29" s="377"/>
      <c r="AL29" s="377"/>
      <c r="AM29" s="377"/>
      <c r="AN29" s="377"/>
      <c r="AO29" s="377"/>
      <c r="AP29" s="378"/>
      <c r="AQ29" s="252"/>
      <c r="AR29" s="253"/>
      <c r="AS29" s="82"/>
      <c r="AT29" s="251"/>
      <c r="AU29" s="251"/>
      <c r="AV29" s="480" t="s">
        <v>23</v>
      </c>
      <c r="AW29" s="251"/>
      <c r="AX29" s="251"/>
      <c r="AY29" s="81"/>
      <c r="AZ29" s="252"/>
      <c r="BA29" s="253"/>
      <c r="BB29" s="396"/>
      <c r="BC29" s="397"/>
      <c r="BD29" s="397"/>
      <c r="BE29" s="397"/>
      <c r="BF29" s="397"/>
      <c r="BG29" s="398"/>
      <c r="BH29" s="396"/>
      <c r="BI29" s="397"/>
      <c r="BJ29" s="397"/>
      <c r="BK29" s="397"/>
      <c r="BL29" s="397"/>
      <c r="BM29" s="398"/>
      <c r="BN29" s="396"/>
      <c r="BO29" s="397"/>
      <c r="BP29" s="397"/>
      <c r="BQ29" s="397"/>
      <c r="BR29" s="397"/>
      <c r="BS29" s="398"/>
      <c r="BT29" s="266"/>
      <c r="BU29" s="266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DE29" s="301"/>
      <c r="DF29" s="302"/>
      <c r="DG29" s="302"/>
      <c r="DH29" s="302"/>
      <c r="DI29" s="302"/>
      <c r="DJ29" s="302"/>
      <c r="DK29" s="302"/>
      <c r="DL29" s="303"/>
      <c r="DM29" s="258"/>
      <c r="DN29" s="253"/>
      <c r="DO29" s="107"/>
      <c r="DP29" s="258" t="b">
        <f>IF(M29&gt;P29,"1",IF(M29&lt;P29,"0"))</f>
        <v>0</v>
      </c>
      <c r="DQ29" s="258"/>
      <c r="DR29" s="258" t="b">
        <f>IF(M29&lt;P29,"1",IF(M29&gt;P29,"0"))</f>
        <v>0</v>
      </c>
      <c r="DS29" s="258"/>
      <c r="DT29" s="103"/>
      <c r="DU29" s="252"/>
      <c r="DV29" s="253"/>
      <c r="DW29" s="252"/>
      <c r="DX29" s="253"/>
      <c r="DY29" s="107"/>
      <c r="DZ29" s="258" t="b">
        <f>IF(X29&gt;AA29,"1",IF(X29&lt;AA29,"0"))</f>
        <v>0</v>
      </c>
      <c r="EA29" s="258"/>
      <c r="EB29" s="258" t="b">
        <f>IF(X29&lt;AA29,"1",IF(X29&gt;AA29,"0"))</f>
        <v>0</v>
      </c>
      <c r="EC29" s="258"/>
      <c r="ED29" s="103"/>
      <c r="EE29" s="252"/>
      <c r="EF29" s="253"/>
      <c r="EG29" s="376"/>
      <c r="EH29" s="377"/>
      <c r="EI29" s="377"/>
      <c r="EJ29" s="377"/>
      <c r="EK29" s="377"/>
      <c r="EL29" s="377"/>
      <c r="EM29" s="377"/>
      <c r="EN29" s="377"/>
      <c r="EO29" s="377"/>
      <c r="EP29" s="378"/>
      <c r="EQ29" s="252"/>
      <c r="ER29" s="253"/>
      <c r="ES29" s="82"/>
      <c r="ET29" s="258" t="b">
        <f>IF(AT29&gt;AW29,"1",IF(AT29&lt;AW29,"0"))</f>
        <v>0</v>
      </c>
      <c r="EU29" s="258"/>
      <c r="EV29" s="258" t="b">
        <f>IF(AT29&lt;AW29,"1",IF(AT29&gt;AW29,"0"))</f>
        <v>0</v>
      </c>
      <c r="EW29" s="258"/>
      <c r="EX29" s="81"/>
      <c r="EY29" s="252"/>
      <c r="EZ29" s="253"/>
      <c r="FA29" s="91"/>
      <c r="FB29" s="92"/>
      <c r="FC29" s="92"/>
      <c r="FD29" s="92"/>
      <c r="FE29" s="92"/>
      <c r="FF29" s="93"/>
      <c r="FG29" s="91"/>
      <c r="FH29" s="92"/>
      <c r="FI29" s="92"/>
      <c r="FJ29" s="92"/>
      <c r="FK29" s="92"/>
      <c r="FL29" s="93"/>
      <c r="FM29" s="77"/>
      <c r="FN29" s="77"/>
      <c r="FO29" s="77"/>
      <c r="FP29" s="77"/>
      <c r="FQ29" s="77"/>
      <c r="FR29" s="77"/>
      <c r="FS29" s="365"/>
      <c r="FT29" s="365"/>
      <c r="FV29" s="77"/>
      <c r="FW29" s="77"/>
      <c r="FX29" s="366"/>
      <c r="FY29" s="48">
        <f>SUM(FY11,FY17,FY23)</f>
        <v>2017.6470588235295</v>
      </c>
      <c r="FZ29" s="53">
        <f>RANK(FY29,$FY$26:$FY$29)</f>
        <v>2</v>
      </c>
      <c r="GA29" s="53" t="str">
        <f>DE34</f>
        <v>サラブ</v>
      </c>
    </row>
    <row r="30" spans="2:185" ht="8.1" customHeight="1">
      <c r="B30" s="94"/>
      <c r="C30" s="78"/>
      <c r="D30" s="78"/>
      <c r="E30" s="78"/>
      <c r="F30" s="78"/>
      <c r="G30" s="78"/>
      <c r="H30" s="78"/>
      <c r="I30" s="79"/>
      <c r="J30" s="120"/>
      <c r="K30" s="120"/>
      <c r="L30" s="124"/>
      <c r="M30" s="399"/>
      <c r="N30" s="399"/>
      <c r="O30" s="179"/>
      <c r="P30" s="399"/>
      <c r="Q30" s="399"/>
      <c r="R30" s="125"/>
      <c r="S30" s="120"/>
      <c r="T30" s="122"/>
      <c r="U30" s="107"/>
      <c r="V30" s="102"/>
      <c r="W30" s="108"/>
      <c r="X30" s="258"/>
      <c r="Y30" s="258"/>
      <c r="Z30" s="480"/>
      <c r="AA30" s="258"/>
      <c r="AB30" s="258"/>
      <c r="AC30" s="109"/>
      <c r="AD30" s="102"/>
      <c r="AE30" s="103"/>
      <c r="AF30" s="376"/>
      <c r="AG30" s="377"/>
      <c r="AH30" s="377"/>
      <c r="AI30" s="377"/>
      <c r="AJ30" s="377"/>
      <c r="AK30" s="377"/>
      <c r="AL30" s="377"/>
      <c r="AM30" s="377"/>
      <c r="AN30" s="377"/>
      <c r="AO30" s="377"/>
      <c r="AP30" s="378"/>
      <c r="AQ30" s="82"/>
      <c r="AR30" s="80"/>
      <c r="AS30" s="95"/>
      <c r="AT30" s="251"/>
      <c r="AU30" s="251"/>
      <c r="AV30" s="480"/>
      <c r="AW30" s="251"/>
      <c r="AX30" s="251"/>
      <c r="AY30" s="96"/>
      <c r="AZ30" s="80"/>
      <c r="BA30" s="81"/>
      <c r="BB30" s="271"/>
      <c r="BC30" s="272"/>
      <c r="BD30" s="272"/>
      <c r="BE30" s="272"/>
      <c r="BF30" s="272"/>
      <c r="BG30" s="273"/>
      <c r="BH30" s="277">
        <f>FG30</f>
        <v>0</v>
      </c>
      <c r="BI30" s="278"/>
      <c r="BJ30" s="278"/>
      <c r="BK30" s="278"/>
      <c r="BL30" s="278"/>
      <c r="BM30" s="279"/>
      <c r="BN30" s="289">
        <f>FM30</f>
        <v>0.58333333333333337</v>
      </c>
      <c r="BO30" s="272"/>
      <c r="BP30" s="272"/>
      <c r="BQ30" s="272"/>
      <c r="BR30" s="272"/>
      <c r="BS30" s="273"/>
      <c r="BT30" s="266"/>
      <c r="BU30" s="266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DE30" s="94"/>
      <c r="DF30" s="78"/>
      <c r="DG30" s="78"/>
      <c r="DH30" s="78"/>
      <c r="DI30" s="78"/>
      <c r="DJ30" s="78"/>
      <c r="DK30" s="78"/>
      <c r="DL30" s="79"/>
      <c r="DM30" s="102"/>
      <c r="DN30" s="102"/>
      <c r="DO30" s="108"/>
      <c r="DP30" s="258"/>
      <c r="DQ30" s="258"/>
      <c r="DR30" s="258"/>
      <c r="DS30" s="258"/>
      <c r="DT30" s="109"/>
      <c r="DU30" s="102"/>
      <c r="DV30" s="103"/>
      <c r="DW30" s="107"/>
      <c r="DX30" s="102"/>
      <c r="DY30" s="108"/>
      <c r="DZ30" s="258"/>
      <c r="EA30" s="258"/>
      <c r="EB30" s="258"/>
      <c r="EC30" s="258"/>
      <c r="ED30" s="109"/>
      <c r="EE30" s="102"/>
      <c r="EF30" s="103"/>
      <c r="EG30" s="376"/>
      <c r="EH30" s="377"/>
      <c r="EI30" s="377"/>
      <c r="EJ30" s="377"/>
      <c r="EK30" s="377"/>
      <c r="EL30" s="377"/>
      <c r="EM30" s="377"/>
      <c r="EN30" s="377"/>
      <c r="EO30" s="377"/>
      <c r="EP30" s="378"/>
      <c r="EQ30" s="82"/>
      <c r="ER30" s="80"/>
      <c r="ES30" s="95"/>
      <c r="ET30" s="258"/>
      <c r="EU30" s="258"/>
      <c r="EV30" s="258"/>
      <c r="EW30" s="258"/>
      <c r="EX30" s="96"/>
      <c r="EY30" s="80"/>
      <c r="EZ30" s="81"/>
      <c r="FA30" s="271">
        <f>IF(FE26=0,FA26,FA26/FE26)</f>
        <v>0</v>
      </c>
      <c r="FB30" s="284"/>
      <c r="FC30" s="284"/>
      <c r="FD30" s="284"/>
      <c r="FE30" s="284"/>
      <c r="FF30" s="285"/>
      <c r="FG30" s="271">
        <f>GB16</f>
        <v>0</v>
      </c>
      <c r="FH30" s="284"/>
      <c r="FI30" s="284"/>
      <c r="FJ30" s="284"/>
      <c r="FK30" s="284"/>
      <c r="FL30" s="285"/>
      <c r="FM30" s="289">
        <f>FM26/FQ26</f>
        <v>0.58333333333333337</v>
      </c>
      <c r="FN30" s="290"/>
      <c r="FO30" s="290"/>
      <c r="FP30" s="290"/>
      <c r="FQ30" s="290"/>
      <c r="FR30" s="291"/>
      <c r="FS30" s="365"/>
      <c r="FT30" s="365"/>
      <c r="FV30" s="77"/>
      <c r="FW30" s="77"/>
      <c r="FX30" s="77"/>
    </row>
    <row r="31" spans="2:185" ht="8.1" customHeight="1">
      <c r="B31" s="98"/>
      <c r="C31" s="99"/>
      <c r="D31" s="99"/>
      <c r="E31" s="99"/>
      <c r="F31" s="99"/>
      <c r="G31" s="99"/>
      <c r="H31" s="99"/>
      <c r="I31" s="100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5"/>
      <c r="U31" s="108"/>
      <c r="V31" s="110"/>
      <c r="W31" s="110"/>
      <c r="X31" s="110"/>
      <c r="Y31" s="110"/>
      <c r="Z31" s="110"/>
      <c r="AA31" s="110"/>
      <c r="AB31" s="110"/>
      <c r="AC31" s="110"/>
      <c r="AD31" s="110"/>
      <c r="AE31" s="109"/>
      <c r="AF31" s="379"/>
      <c r="AG31" s="380"/>
      <c r="AH31" s="380"/>
      <c r="AI31" s="380"/>
      <c r="AJ31" s="380"/>
      <c r="AK31" s="380"/>
      <c r="AL31" s="380"/>
      <c r="AM31" s="380"/>
      <c r="AN31" s="380"/>
      <c r="AO31" s="380"/>
      <c r="AP31" s="381"/>
      <c r="AQ31" s="95"/>
      <c r="AR31" s="101"/>
      <c r="AS31" s="101"/>
      <c r="AT31" s="101"/>
      <c r="AU31" s="101"/>
      <c r="AV31" s="101"/>
      <c r="AW31" s="101"/>
      <c r="AX31" s="101"/>
      <c r="AY31" s="101"/>
      <c r="AZ31" s="101"/>
      <c r="BA31" s="96"/>
      <c r="BB31" s="274"/>
      <c r="BC31" s="275"/>
      <c r="BD31" s="275"/>
      <c r="BE31" s="275"/>
      <c r="BF31" s="275"/>
      <c r="BG31" s="276"/>
      <c r="BH31" s="280"/>
      <c r="BI31" s="281"/>
      <c r="BJ31" s="281"/>
      <c r="BK31" s="281"/>
      <c r="BL31" s="281"/>
      <c r="BM31" s="282"/>
      <c r="BN31" s="274"/>
      <c r="BO31" s="275"/>
      <c r="BP31" s="275"/>
      <c r="BQ31" s="275"/>
      <c r="BR31" s="275"/>
      <c r="BS31" s="276"/>
      <c r="BT31" s="266"/>
      <c r="BU31" s="266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DE31" s="98"/>
      <c r="DF31" s="99"/>
      <c r="DG31" s="99"/>
      <c r="DH31" s="99"/>
      <c r="DI31" s="99"/>
      <c r="DJ31" s="99"/>
      <c r="DK31" s="99"/>
      <c r="DL31" s="100"/>
      <c r="DM31" s="110"/>
      <c r="DN31" s="110"/>
      <c r="DO31" s="110"/>
      <c r="DP31" s="110"/>
      <c r="DQ31" s="110"/>
      <c r="DR31" s="110"/>
      <c r="DS31" s="110"/>
      <c r="DT31" s="110"/>
      <c r="DU31" s="110"/>
      <c r="DV31" s="109"/>
      <c r="DW31" s="108"/>
      <c r="DX31" s="110"/>
      <c r="DY31" s="110"/>
      <c r="DZ31" s="110"/>
      <c r="EA31" s="110"/>
      <c r="EB31" s="110"/>
      <c r="EC31" s="110"/>
      <c r="ED31" s="110"/>
      <c r="EE31" s="110"/>
      <c r="EF31" s="109"/>
      <c r="EG31" s="379"/>
      <c r="EH31" s="380"/>
      <c r="EI31" s="380"/>
      <c r="EJ31" s="380"/>
      <c r="EK31" s="380"/>
      <c r="EL31" s="380"/>
      <c r="EM31" s="380"/>
      <c r="EN31" s="380"/>
      <c r="EO31" s="380"/>
      <c r="EP31" s="381"/>
      <c r="EQ31" s="95"/>
      <c r="ER31" s="101"/>
      <c r="ES31" s="101"/>
      <c r="ET31" s="101"/>
      <c r="EU31" s="101"/>
      <c r="EV31" s="101"/>
      <c r="EW31" s="101"/>
      <c r="EX31" s="101"/>
      <c r="EY31" s="101"/>
      <c r="EZ31" s="96"/>
      <c r="FA31" s="286"/>
      <c r="FB31" s="287"/>
      <c r="FC31" s="287"/>
      <c r="FD31" s="287"/>
      <c r="FE31" s="287"/>
      <c r="FF31" s="288"/>
      <c r="FG31" s="286"/>
      <c r="FH31" s="287"/>
      <c r="FI31" s="287"/>
      <c r="FJ31" s="287"/>
      <c r="FK31" s="287"/>
      <c r="FL31" s="288"/>
      <c r="FM31" s="292"/>
      <c r="FN31" s="293"/>
      <c r="FO31" s="293"/>
      <c r="FP31" s="293"/>
      <c r="FQ31" s="293"/>
      <c r="FR31" s="294"/>
      <c r="FS31" s="365"/>
      <c r="FT31" s="365"/>
      <c r="FV31" s="77"/>
      <c r="FW31" s="77"/>
      <c r="FX31" s="77"/>
    </row>
    <row r="32" spans="2:185" ht="8.1" customHeight="1">
      <c r="B32" s="331">
        <v>4</v>
      </c>
      <c r="C32" s="332"/>
      <c r="D32" s="75"/>
      <c r="E32" s="75"/>
      <c r="F32" s="75"/>
      <c r="G32" s="75"/>
      <c r="H32" s="75"/>
      <c r="I32" s="76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06"/>
      <c r="U32" s="121"/>
      <c r="V32" s="118"/>
      <c r="W32" s="118"/>
      <c r="X32" s="118"/>
      <c r="Y32" s="118"/>
      <c r="Z32" s="118"/>
      <c r="AA32" s="118"/>
      <c r="AB32" s="118"/>
      <c r="AC32" s="118"/>
      <c r="AD32" s="118"/>
      <c r="AE32" s="119"/>
      <c r="AF32" s="105"/>
      <c r="AG32" s="111"/>
      <c r="AH32" s="111"/>
      <c r="AI32" s="111"/>
      <c r="AJ32" s="111"/>
      <c r="AK32" s="111"/>
      <c r="AL32" s="111"/>
      <c r="AM32" s="111"/>
      <c r="AN32" s="111"/>
      <c r="AO32" s="111"/>
      <c r="AP32" s="106"/>
      <c r="AQ32" s="373"/>
      <c r="AR32" s="374"/>
      <c r="AS32" s="374"/>
      <c r="AT32" s="374"/>
      <c r="AU32" s="374"/>
      <c r="AV32" s="374"/>
      <c r="AW32" s="374"/>
      <c r="AX32" s="374"/>
      <c r="AY32" s="374"/>
      <c r="AZ32" s="374"/>
      <c r="BA32" s="375"/>
      <c r="BB32" s="386"/>
      <c r="BC32" s="387"/>
      <c r="BD32" s="387"/>
      <c r="BE32" s="387"/>
      <c r="BF32" s="387"/>
      <c r="BG32" s="388"/>
      <c r="BH32" s="386"/>
      <c r="BI32" s="387"/>
      <c r="BJ32" s="387"/>
      <c r="BK32" s="387"/>
      <c r="BL32" s="387"/>
      <c r="BM32" s="388"/>
      <c r="BN32" s="386"/>
      <c r="BO32" s="387"/>
      <c r="BP32" s="387"/>
      <c r="BQ32" s="387"/>
      <c r="BR32" s="387"/>
      <c r="BS32" s="388"/>
      <c r="BT32" s="266">
        <v>1</v>
      </c>
      <c r="BU32" s="266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DE32" s="360">
        <v>4</v>
      </c>
      <c r="DF32" s="361"/>
      <c r="DG32" s="75"/>
      <c r="DH32" s="75"/>
      <c r="DI32" s="75"/>
      <c r="DJ32" s="75"/>
      <c r="DK32" s="75"/>
      <c r="DL32" s="76"/>
      <c r="DM32" s="111"/>
      <c r="DN32" s="111"/>
      <c r="DO32" s="111"/>
      <c r="DP32" s="111"/>
      <c r="DQ32" s="111"/>
      <c r="DR32" s="111"/>
      <c r="DS32" s="111"/>
      <c r="DT32" s="111"/>
      <c r="DU32" s="111"/>
      <c r="DV32" s="106"/>
      <c r="DW32" s="105"/>
      <c r="DX32" s="111"/>
      <c r="DY32" s="111"/>
      <c r="DZ32" s="111"/>
      <c r="EA32" s="111"/>
      <c r="EB32" s="111"/>
      <c r="EC32" s="111"/>
      <c r="ED32" s="111"/>
      <c r="EE32" s="111"/>
      <c r="EF32" s="106"/>
      <c r="EG32" s="105"/>
      <c r="EH32" s="111"/>
      <c r="EI32" s="111"/>
      <c r="EJ32" s="111"/>
      <c r="EK32" s="111"/>
      <c r="EL32" s="111"/>
      <c r="EM32" s="111"/>
      <c r="EN32" s="111"/>
      <c r="EO32" s="111"/>
      <c r="EP32" s="106"/>
      <c r="EQ32" s="373"/>
      <c r="ER32" s="374"/>
      <c r="ES32" s="374"/>
      <c r="ET32" s="374"/>
      <c r="EU32" s="374"/>
      <c r="EV32" s="374"/>
      <c r="EW32" s="374"/>
      <c r="EX32" s="374"/>
      <c r="EY32" s="374"/>
      <c r="EZ32" s="375"/>
      <c r="FA32" s="45">
        <f>COUNTIF(DM34,"=2")</f>
        <v>1</v>
      </c>
      <c r="FB32" s="46">
        <f>COUNTIF(DW34,"=2")</f>
        <v>0</v>
      </c>
      <c r="FC32" s="46">
        <f>COUNTIF(EG34,"=2")</f>
        <v>1</v>
      </c>
      <c r="FD32" s="83"/>
      <c r="FE32" s="83"/>
      <c r="FF32" s="84"/>
      <c r="FG32" s="85"/>
      <c r="FH32" s="83"/>
      <c r="FI32" s="83"/>
      <c r="FJ32" s="83"/>
      <c r="FK32" s="83"/>
      <c r="FL32" s="84"/>
      <c r="FM32" s="47">
        <f>SUM(M33:N38)</f>
        <v>30</v>
      </c>
      <c r="FN32" s="47">
        <f>SUM(X33:Y38)</f>
        <v>0</v>
      </c>
      <c r="FO32" s="47">
        <f>SUM(AI33:AJ38)</f>
        <v>30</v>
      </c>
      <c r="FP32" s="77"/>
      <c r="FQ32" s="77"/>
      <c r="FR32" s="77"/>
      <c r="FS32" s="365"/>
      <c r="FT32" s="365"/>
      <c r="FV32" s="77"/>
      <c r="FW32" s="77"/>
      <c r="FX32" s="77"/>
    </row>
    <row r="33" spans="2:180" ht="8.1" customHeight="1">
      <c r="B33" s="333"/>
      <c r="C33" s="334"/>
      <c r="D33" s="78"/>
      <c r="E33" s="78"/>
      <c r="F33" s="78"/>
      <c r="G33" s="78"/>
      <c r="H33" s="78"/>
      <c r="I33" s="79"/>
      <c r="J33" s="102"/>
      <c r="K33" s="102"/>
      <c r="L33" s="105"/>
      <c r="M33" s="258">
        <f>AW9</f>
        <v>15</v>
      </c>
      <c r="N33" s="258"/>
      <c r="O33" s="480" t="s">
        <v>23</v>
      </c>
      <c r="P33" s="258">
        <f>AT9</f>
        <v>9</v>
      </c>
      <c r="Q33" s="258"/>
      <c r="R33" s="106"/>
      <c r="S33" s="102"/>
      <c r="T33" s="103"/>
      <c r="U33" s="123"/>
      <c r="V33" s="120"/>
      <c r="W33" s="121"/>
      <c r="X33" s="399">
        <f>AW17</f>
        <v>0</v>
      </c>
      <c r="Y33" s="399"/>
      <c r="Z33" s="179"/>
      <c r="AA33" s="399">
        <f>AT17</f>
        <v>0</v>
      </c>
      <c r="AB33" s="399"/>
      <c r="AC33" s="119"/>
      <c r="AD33" s="120"/>
      <c r="AE33" s="122"/>
      <c r="AF33" s="107"/>
      <c r="AG33" s="102"/>
      <c r="AH33" s="105"/>
      <c r="AI33" s="258">
        <f>AW25</f>
        <v>15</v>
      </c>
      <c r="AJ33" s="258"/>
      <c r="AK33" s="480" t="s">
        <v>23</v>
      </c>
      <c r="AL33" s="258">
        <f>AT25</f>
        <v>9</v>
      </c>
      <c r="AM33" s="258"/>
      <c r="AN33" s="106"/>
      <c r="AO33" s="102"/>
      <c r="AP33" s="103"/>
      <c r="AQ33" s="376"/>
      <c r="AR33" s="377"/>
      <c r="AS33" s="377"/>
      <c r="AT33" s="377"/>
      <c r="AU33" s="377"/>
      <c r="AV33" s="377"/>
      <c r="AW33" s="377"/>
      <c r="AX33" s="377"/>
      <c r="AY33" s="377"/>
      <c r="AZ33" s="377"/>
      <c r="BA33" s="378"/>
      <c r="BB33" s="367"/>
      <c r="BC33" s="368"/>
      <c r="BD33" s="368"/>
      <c r="BE33" s="368"/>
      <c r="BF33" s="368"/>
      <c r="BG33" s="369"/>
      <c r="BH33" s="367"/>
      <c r="BI33" s="368"/>
      <c r="BJ33" s="368"/>
      <c r="BK33" s="368"/>
      <c r="BL33" s="368"/>
      <c r="BM33" s="369"/>
      <c r="BN33" s="367"/>
      <c r="BO33" s="389"/>
      <c r="BP33" s="389"/>
      <c r="BQ33" s="389"/>
      <c r="BR33" s="389"/>
      <c r="BS33" s="369"/>
      <c r="BT33" s="266"/>
      <c r="BU33" s="266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DE33" s="362"/>
      <c r="DF33" s="363"/>
      <c r="DG33" s="78"/>
      <c r="DH33" s="78"/>
      <c r="DI33" s="78"/>
      <c r="DJ33" s="78"/>
      <c r="DK33" s="78"/>
      <c r="DL33" s="79"/>
      <c r="DM33" s="102"/>
      <c r="DN33" s="102"/>
      <c r="DO33" s="105"/>
      <c r="DP33" s="258" t="str">
        <f>IF(M33&gt;P33,"1",IF(M33&lt;P33,"0"))</f>
        <v>1</v>
      </c>
      <c r="DQ33" s="258"/>
      <c r="DR33" s="258" t="str">
        <f>IF(M33&lt;P33,"1",IF(M33&gt;P33,"0"))</f>
        <v>0</v>
      </c>
      <c r="DS33" s="258"/>
      <c r="DT33" s="106"/>
      <c r="DU33" s="102"/>
      <c r="DV33" s="103"/>
      <c r="DW33" s="107"/>
      <c r="DX33" s="102"/>
      <c r="DY33" s="105"/>
      <c r="DZ33" s="258" t="b">
        <f>IF(X33&gt;AA33,"1",IF(X33&lt;AA33,"0"))</f>
        <v>0</v>
      </c>
      <c r="EA33" s="258"/>
      <c r="EB33" s="258" t="b">
        <f>IF(X33&lt;AA33,"1",IF(X33&gt;AA33,"0"))</f>
        <v>0</v>
      </c>
      <c r="EC33" s="258"/>
      <c r="ED33" s="106"/>
      <c r="EE33" s="102"/>
      <c r="EF33" s="103"/>
      <c r="EG33" s="107"/>
      <c r="EH33" s="102"/>
      <c r="EI33" s="105"/>
      <c r="EJ33" s="258" t="str">
        <f>IF(AI33&gt;AL33,"1",IF(AI33&lt;AL33,"0"))</f>
        <v>1</v>
      </c>
      <c r="EK33" s="258"/>
      <c r="EL33" s="258" t="str">
        <f>IF(AI33&lt;AL33,"1",IF(AI33&gt;AL33,"0"))</f>
        <v>0</v>
      </c>
      <c r="EM33" s="258"/>
      <c r="EN33" s="106"/>
      <c r="EO33" s="102"/>
      <c r="EP33" s="103"/>
      <c r="EQ33" s="376"/>
      <c r="ER33" s="377"/>
      <c r="ES33" s="377"/>
      <c r="ET33" s="377"/>
      <c r="EU33" s="377"/>
      <c r="EV33" s="377"/>
      <c r="EW33" s="377"/>
      <c r="EX33" s="377"/>
      <c r="EY33" s="377"/>
      <c r="EZ33" s="378"/>
      <c r="FA33" s="91"/>
      <c r="FB33" s="92"/>
      <c r="FC33" s="92"/>
      <c r="FD33" s="50">
        <f>COUNTIF(DU34,"=2")</f>
        <v>0</v>
      </c>
      <c r="FE33" s="50">
        <f>COUNTIF(EE34,"=2")</f>
        <v>0</v>
      </c>
      <c r="FF33" s="51">
        <f>COUNTIF(EO34,"=2")</f>
        <v>0</v>
      </c>
      <c r="FG33" s="91"/>
      <c r="FH33" s="92"/>
      <c r="FI33" s="92"/>
      <c r="FJ33" s="92"/>
      <c r="FK33" s="92"/>
      <c r="FL33" s="93"/>
      <c r="FM33" s="77"/>
      <c r="FN33" s="77"/>
      <c r="FO33" s="77"/>
      <c r="FP33" s="47">
        <f>SUM(P33:Q38)</f>
        <v>18</v>
      </c>
      <c r="FQ33" s="47">
        <f>SUM(AA33:AB38)</f>
        <v>0</v>
      </c>
      <c r="FR33" s="47">
        <f>SUM(AL33:AM38)</f>
        <v>16</v>
      </c>
      <c r="FS33" s="365"/>
      <c r="FT33" s="365"/>
      <c r="FV33" s="77"/>
      <c r="FW33" s="77"/>
      <c r="FX33" s="77"/>
    </row>
    <row r="34" spans="2:180" ht="8.1" customHeight="1">
      <c r="B34" s="333" t="s">
        <v>129</v>
      </c>
      <c r="C34" s="334"/>
      <c r="D34" s="334"/>
      <c r="E34" s="334"/>
      <c r="F34" s="334"/>
      <c r="G34" s="334"/>
      <c r="H34" s="334"/>
      <c r="I34" s="335"/>
      <c r="J34" s="258">
        <f>DM34</f>
        <v>2</v>
      </c>
      <c r="K34" s="253"/>
      <c r="L34" s="107"/>
      <c r="M34" s="258"/>
      <c r="N34" s="258"/>
      <c r="O34" s="480"/>
      <c r="P34" s="258"/>
      <c r="Q34" s="258"/>
      <c r="R34" s="103"/>
      <c r="S34" s="252">
        <f>DU34</f>
        <v>0</v>
      </c>
      <c r="T34" s="253"/>
      <c r="U34" s="394">
        <f>DW34</f>
        <v>0</v>
      </c>
      <c r="V34" s="395"/>
      <c r="W34" s="123"/>
      <c r="X34" s="399"/>
      <c r="Y34" s="399"/>
      <c r="Z34" s="179"/>
      <c r="AA34" s="399"/>
      <c r="AB34" s="399"/>
      <c r="AC34" s="122"/>
      <c r="AD34" s="394">
        <f>EE34</f>
        <v>0</v>
      </c>
      <c r="AE34" s="395"/>
      <c r="AF34" s="252">
        <f>EG34</f>
        <v>2</v>
      </c>
      <c r="AG34" s="253"/>
      <c r="AH34" s="107"/>
      <c r="AI34" s="258"/>
      <c r="AJ34" s="258"/>
      <c r="AK34" s="480"/>
      <c r="AL34" s="258"/>
      <c r="AM34" s="258"/>
      <c r="AN34" s="103"/>
      <c r="AO34" s="252">
        <f>EO34</f>
        <v>0</v>
      </c>
      <c r="AP34" s="253"/>
      <c r="AQ34" s="376"/>
      <c r="AR34" s="377"/>
      <c r="AS34" s="377"/>
      <c r="AT34" s="377"/>
      <c r="AU34" s="377"/>
      <c r="AV34" s="377"/>
      <c r="AW34" s="377"/>
      <c r="AX34" s="377"/>
      <c r="AY34" s="377"/>
      <c r="AZ34" s="377"/>
      <c r="BA34" s="378"/>
      <c r="BB34" s="298">
        <f>FA34</f>
        <v>2</v>
      </c>
      <c r="BC34" s="295"/>
      <c r="BD34" s="393"/>
      <c r="BE34" s="393"/>
      <c r="BF34" s="295">
        <f>FE34</f>
        <v>0</v>
      </c>
      <c r="BG34" s="296"/>
      <c r="BH34" s="298">
        <f>FG34</f>
        <v>4</v>
      </c>
      <c r="BI34" s="295"/>
      <c r="BJ34" s="393"/>
      <c r="BK34" s="393"/>
      <c r="BL34" s="295">
        <f>FK34</f>
        <v>0</v>
      </c>
      <c r="BM34" s="296"/>
      <c r="BN34" s="297">
        <f>FM34</f>
        <v>60</v>
      </c>
      <c r="BO34" s="255"/>
      <c r="BP34" s="393"/>
      <c r="BQ34" s="393"/>
      <c r="BR34" s="255">
        <f>FQ34</f>
        <v>34</v>
      </c>
      <c r="BS34" s="256"/>
      <c r="BT34" s="266"/>
      <c r="BU34" s="266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DE34" s="301" t="str">
        <f>B34</f>
        <v>サラブ</v>
      </c>
      <c r="DF34" s="302"/>
      <c r="DG34" s="302"/>
      <c r="DH34" s="302"/>
      <c r="DI34" s="302"/>
      <c r="DJ34" s="302"/>
      <c r="DK34" s="302"/>
      <c r="DL34" s="303"/>
      <c r="DM34" s="258">
        <f>DP33+DP35+DP37</f>
        <v>2</v>
      </c>
      <c r="DN34" s="253"/>
      <c r="DO34" s="107"/>
      <c r="DP34" s="258"/>
      <c r="DQ34" s="258"/>
      <c r="DR34" s="258"/>
      <c r="DS34" s="258"/>
      <c r="DT34" s="103"/>
      <c r="DU34" s="252">
        <f>DR33+DR35+DR37</f>
        <v>0</v>
      </c>
      <c r="DV34" s="253"/>
      <c r="DW34" s="252">
        <f>DZ33+DZ35+DZ37</f>
        <v>0</v>
      </c>
      <c r="DX34" s="253"/>
      <c r="DY34" s="107"/>
      <c r="DZ34" s="258"/>
      <c r="EA34" s="258"/>
      <c r="EB34" s="258"/>
      <c r="EC34" s="258"/>
      <c r="ED34" s="103"/>
      <c r="EE34" s="252">
        <f>EB33+EB35+EB37</f>
        <v>0</v>
      </c>
      <c r="EF34" s="253"/>
      <c r="EG34" s="252">
        <f>EJ33+EJ35+EJ37</f>
        <v>2</v>
      </c>
      <c r="EH34" s="253"/>
      <c r="EI34" s="107"/>
      <c r="EJ34" s="258"/>
      <c r="EK34" s="258"/>
      <c r="EL34" s="258"/>
      <c r="EM34" s="258"/>
      <c r="EN34" s="103"/>
      <c r="EO34" s="252">
        <f>EL33+EL35+EL37</f>
        <v>0</v>
      </c>
      <c r="EP34" s="253"/>
      <c r="EQ34" s="376"/>
      <c r="ER34" s="377"/>
      <c r="ES34" s="377"/>
      <c r="ET34" s="377"/>
      <c r="EU34" s="377"/>
      <c r="EV34" s="377"/>
      <c r="EW34" s="377"/>
      <c r="EX34" s="377"/>
      <c r="EY34" s="377"/>
      <c r="EZ34" s="378"/>
      <c r="FA34" s="298">
        <f>SUM(FA32:FC32)</f>
        <v>2</v>
      </c>
      <c r="FB34" s="295"/>
      <c r="FC34" s="393"/>
      <c r="FD34" s="393"/>
      <c r="FE34" s="295">
        <f>SUM(FD33:FF33)</f>
        <v>0</v>
      </c>
      <c r="FF34" s="296"/>
      <c r="FG34" s="298">
        <f>SUM(DM34,DW34,EG34)</f>
        <v>4</v>
      </c>
      <c r="FH34" s="295"/>
      <c r="FI34" s="393"/>
      <c r="FJ34" s="393"/>
      <c r="FK34" s="295">
        <f>SUM(DU34,EE34,EO34)</f>
        <v>0</v>
      </c>
      <c r="FL34" s="296"/>
      <c r="FM34" s="297">
        <f>SUM(FM32:FO32)</f>
        <v>60</v>
      </c>
      <c r="FN34" s="255"/>
      <c r="FO34" s="393"/>
      <c r="FP34" s="393"/>
      <c r="FQ34" s="255">
        <f>SUM(FP33:FR33)</f>
        <v>34</v>
      </c>
      <c r="FR34" s="256"/>
      <c r="FS34" s="365"/>
      <c r="FT34" s="365"/>
      <c r="FV34" s="77"/>
      <c r="FW34" s="77"/>
      <c r="FX34" s="77"/>
    </row>
    <row r="35" spans="2:180" ht="8.1" customHeight="1">
      <c r="B35" s="333"/>
      <c r="C35" s="334"/>
      <c r="D35" s="334"/>
      <c r="E35" s="334"/>
      <c r="F35" s="334"/>
      <c r="G35" s="334"/>
      <c r="H35" s="334"/>
      <c r="I35" s="335"/>
      <c r="J35" s="258"/>
      <c r="K35" s="253"/>
      <c r="L35" s="107"/>
      <c r="M35" s="258">
        <f>AW11</f>
        <v>15</v>
      </c>
      <c r="N35" s="258"/>
      <c r="O35" s="480" t="s">
        <v>23</v>
      </c>
      <c r="P35" s="258">
        <f>AT11</f>
        <v>9</v>
      </c>
      <c r="Q35" s="258"/>
      <c r="R35" s="103"/>
      <c r="S35" s="252"/>
      <c r="T35" s="253"/>
      <c r="U35" s="394"/>
      <c r="V35" s="395"/>
      <c r="W35" s="123"/>
      <c r="X35" s="399">
        <f>AW19</f>
        <v>0</v>
      </c>
      <c r="Y35" s="399"/>
      <c r="Z35" s="179"/>
      <c r="AA35" s="399">
        <f>AT19</f>
        <v>0</v>
      </c>
      <c r="AB35" s="399"/>
      <c r="AC35" s="122"/>
      <c r="AD35" s="394"/>
      <c r="AE35" s="395"/>
      <c r="AF35" s="252"/>
      <c r="AG35" s="253"/>
      <c r="AH35" s="107"/>
      <c r="AI35" s="258">
        <f>AW27</f>
        <v>15</v>
      </c>
      <c r="AJ35" s="258"/>
      <c r="AK35" s="480" t="s">
        <v>23</v>
      </c>
      <c r="AL35" s="258">
        <f>AT27</f>
        <v>7</v>
      </c>
      <c r="AM35" s="258"/>
      <c r="AN35" s="103"/>
      <c r="AO35" s="252"/>
      <c r="AP35" s="253"/>
      <c r="AQ35" s="376"/>
      <c r="AR35" s="377"/>
      <c r="AS35" s="377"/>
      <c r="AT35" s="377"/>
      <c r="AU35" s="377"/>
      <c r="AV35" s="377"/>
      <c r="AW35" s="377"/>
      <c r="AX35" s="377"/>
      <c r="AY35" s="377"/>
      <c r="AZ35" s="377"/>
      <c r="BA35" s="378"/>
      <c r="BB35" s="298"/>
      <c r="BC35" s="295"/>
      <c r="BD35" s="393"/>
      <c r="BE35" s="393"/>
      <c r="BF35" s="295"/>
      <c r="BG35" s="296"/>
      <c r="BH35" s="298"/>
      <c r="BI35" s="295"/>
      <c r="BJ35" s="393"/>
      <c r="BK35" s="393"/>
      <c r="BL35" s="295"/>
      <c r="BM35" s="296"/>
      <c r="BN35" s="297"/>
      <c r="BO35" s="255"/>
      <c r="BP35" s="393"/>
      <c r="BQ35" s="393"/>
      <c r="BR35" s="255"/>
      <c r="BS35" s="256"/>
      <c r="BT35" s="266"/>
      <c r="BU35" s="266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DE35" s="301"/>
      <c r="DF35" s="302"/>
      <c r="DG35" s="302"/>
      <c r="DH35" s="302"/>
      <c r="DI35" s="302"/>
      <c r="DJ35" s="302"/>
      <c r="DK35" s="302"/>
      <c r="DL35" s="303"/>
      <c r="DM35" s="258"/>
      <c r="DN35" s="253"/>
      <c r="DO35" s="107"/>
      <c r="DP35" s="258" t="str">
        <f>IF(M35&gt;P35,"1",IF(M35&lt;P35,"0"))</f>
        <v>1</v>
      </c>
      <c r="DQ35" s="258"/>
      <c r="DR35" s="258" t="str">
        <f>IF(M35&lt;P35,"1",IF(M35&gt;P35,"0"))</f>
        <v>0</v>
      </c>
      <c r="DS35" s="258"/>
      <c r="DT35" s="103"/>
      <c r="DU35" s="252"/>
      <c r="DV35" s="253"/>
      <c r="DW35" s="252"/>
      <c r="DX35" s="253"/>
      <c r="DY35" s="107"/>
      <c r="DZ35" s="258" t="b">
        <f>IF(X35&gt;AA35,"1",IF(X35&lt;AA35,"0"))</f>
        <v>0</v>
      </c>
      <c r="EA35" s="258"/>
      <c r="EB35" s="258" t="b">
        <f>IF(X35&lt;AA35,"1",IF(X35&gt;AA35,"0"))</f>
        <v>0</v>
      </c>
      <c r="EC35" s="258"/>
      <c r="ED35" s="103"/>
      <c r="EE35" s="252"/>
      <c r="EF35" s="253"/>
      <c r="EG35" s="252"/>
      <c r="EH35" s="253"/>
      <c r="EI35" s="107"/>
      <c r="EJ35" s="258" t="str">
        <f>IF(AI35&gt;AL35,"1",IF(AI35&lt;AL35,"0"))</f>
        <v>1</v>
      </c>
      <c r="EK35" s="258"/>
      <c r="EL35" s="258" t="str">
        <f>IF(AI35&lt;AL35,"1",IF(AI35&gt;AL35,"0"))</f>
        <v>0</v>
      </c>
      <c r="EM35" s="258"/>
      <c r="EN35" s="103"/>
      <c r="EO35" s="252"/>
      <c r="EP35" s="253"/>
      <c r="EQ35" s="376"/>
      <c r="ER35" s="377"/>
      <c r="ES35" s="377"/>
      <c r="ET35" s="377"/>
      <c r="EU35" s="377"/>
      <c r="EV35" s="377"/>
      <c r="EW35" s="377"/>
      <c r="EX35" s="377"/>
      <c r="EY35" s="377"/>
      <c r="EZ35" s="378"/>
      <c r="FA35" s="298"/>
      <c r="FB35" s="295"/>
      <c r="FC35" s="393"/>
      <c r="FD35" s="393"/>
      <c r="FE35" s="295"/>
      <c r="FF35" s="296"/>
      <c r="FG35" s="298"/>
      <c r="FH35" s="295"/>
      <c r="FI35" s="393"/>
      <c r="FJ35" s="393"/>
      <c r="FK35" s="295"/>
      <c r="FL35" s="296"/>
      <c r="FM35" s="297"/>
      <c r="FN35" s="255"/>
      <c r="FO35" s="393"/>
      <c r="FP35" s="393"/>
      <c r="FQ35" s="255"/>
      <c r="FR35" s="256"/>
      <c r="FS35" s="365"/>
      <c r="FT35" s="365"/>
      <c r="FV35" s="77"/>
      <c r="FW35" s="77"/>
      <c r="FX35" s="77"/>
    </row>
    <row r="36" spans="2:180" ht="8.1" customHeight="1">
      <c r="B36" s="333"/>
      <c r="C36" s="334"/>
      <c r="D36" s="334"/>
      <c r="E36" s="334"/>
      <c r="F36" s="334"/>
      <c r="G36" s="334"/>
      <c r="H36" s="334"/>
      <c r="I36" s="335"/>
      <c r="J36" s="258"/>
      <c r="K36" s="253"/>
      <c r="L36" s="107"/>
      <c r="M36" s="258"/>
      <c r="N36" s="258"/>
      <c r="O36" s="480"/>
      <c r="P36" s="258"/>
      <c r="Q36" s="258"/>
      <c r="R36" s="103"/>
      <c r="S36" s="252"/>
      <c r="T36" s="253"/>
      <c r="U36" s="394"/>
      <c r="V36" s="395"/>
      <c r="W36" s="123"/>
      <c r="X36" s="399"/>
      <c r="Y36" s="399"/>
      <c r="Z36" s="179"/>
      <c r="AA36" s="399"/>
      <c r="AB36" s="399"/>
      <c r="AC36" s="122"/>
      <c r="AD36" s="394"/>
      <c r="AE36" s="395"/>
      <c r="AF36" s="252"/>
      <c r="AG36" s="253"/>
      <c r="AH36" s="107"/>
      <c r="AI36" s="258"/>
      <c r="AJ36" s="258"/>
      <c r="AK36" s="480"/>
      <c r="AL36" s="258"/>
      <c r="AM36" s="258"/>
      <c r="AN36" s="103"/>
      <c r="AO36" s="252"/>
      <c r="AP36" s="253"/>
      <c r="AQ36" s="376"/>
      <c r="AR36" s="377"/>
      <c r="AS36" s="377"/>
      <c r="AT36" s="377"/>
      <c r="AU36" s="377"/>
      <c r="AV36" s="377"/>
      <c r="AW36" s="377"/>
      <c r="AX36" s="377"/>
      <c r="AY36" s="377"/>
      <c r="AZ36" s="377"/>
      <c r="BA36" s="378"/>
      <c r="BB36" s="367"/>
      <c r="BC36" s="368"/>
      <c r="BD36" s="368"/>
      <c r="BE36" s="368"/>
      <c r="BF36" s="368"/>
      <c r="BG36" s="369"/>
      <c r="BH36" s="367"/>
      <c r="BI36" s="368"/>
      <c r="BJ36" s="368"/>
      <c r="BK36" s="368"/>
      <c r="BL36" s="368"/>
      <c r="BM36" s="369"/>
      <c r="BN36" s="367"/>
      <c r="BO36" s="389"/>
      <c r="BP36" s="389"/>
      <c r="BQ36" s="389"/>
      <c r="BR36" s="389"/>
      <c r="BS36" s="369"/>
      <c r="BT36" s="266"/>
      <c r="BU36" s="266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DE36" s="301"/>
      <c r="DF36" s="302"/>
      <c r="DG36" s="302"/>
      <c r="DH36" s="302"/>
      <c r="DI36" s="302"/>
      <c r="DJ36" s="302"/>
      <c r="DK36" s="302"/>
      <c r="DL36" s="303"/>
      <c r="DM36" s="258"/>
      <c r="DN36" s="253"/>
      <c r="DO36" s="107"/>
      <c r="DP36" s="258"/>
      <c r="DQ36" s="258"/>
      <c r="DR36" s="258"/>
      <c r="DS36" s="258"/>
      <c r="DT36" s="103"/>
      <c r="DU36" s="252"/>
      <c r="DV36" s="253"/>
      <c r="DW36" s="252"/>
      <c r="DX36" s="253"/>
      <c r="DY36" s="107"/>
      <c r="DZ36" s="258"/>
      <c r="EA36" s="258"/>
      <c r="EB36" s="258"/>
      <c r="EC36" s="258"/>
      <c r="ED36" s="103"/>
      <c r="EE36" s="252"/>
      <c r="EF36" s="253"/>
      <c r="EG36" s="252"/>
      <c r="EH36" s="253"/>
      <c r="EI36" s="107"/>
      <c r="EJ36" s="258"/>
      <c r="EK36" s="258"/>
      <c r="EL36" s="258"/>
      <c r="EM36" s="258"/>
      <c r="EN36" s="103"/>
      <c r="EO36" s="252"/>
      <c r="EP36" s="253"/>
      <c r="EQ36" s="376"/>
      <c r="ER36" s="377"/>
      <c r="ES36" s="377"/>
      <c r="ET36" s="377"/>
      <c r="EU36" s="377"/>
      <c r="EV36" s="377"/>
      <c r="EW36" s="377"/>
      <c r="EX36" s="377"/>
      <c r="EY36" s="377"/>
      <c r="EZ36" s="378"/>
      <c r="FA36" s="91"/>
      <c r="FB36" s="92"/>
      <c r="FC36" s="92"/>
      <c r="FD36" s="92"/>
      <c r="FE36" s="92"/>
      <c r="FF36" s="93"/>
      <c r="FG36" s="91"/>
      <c r="FH36" s="92"/>
      <c r="FI36" s="92"/>
      <c r="FJ36" s="92"/>
      <c r="FK36" s="92"/>
      <c r="FL36" s="93"/>
      <c r="FM36" s="77"/>
      <c r="FN36" s="77"/>
      <c r="FO36" s="77"/>
      <c r="FP36" s="77"/>
      <c r="FQ36" s="77"/>
      <c r="FR36" s="77"/>
      <c r="FS36" s="365"/>
      <c r="FT36" s="365"/>
      <c r="FV36" s="77"/>
      <c r="FW36" s="77"/>
      <c r="FX36" s="77"/>
    </row>
    <row r="37" spans="2:180" ht="8.1" customHeight="1">
      <c r="B37" s="333"/>
      <c r="C37" s="334"/>
      <c r="D37" s="334"/>
      <c r="E37" s="334"/>
      <c r="F37" s="334"/>
      <c r="G37" s="334"/>
      <c r="H37" s="334"/>
      <c r="I37" s="335"/>
      <c r="J37" s="258"/>
      <c r="K37" s="253"/>
      <c r="L37" s="107"/>
      <c r="M37" s="258">
        <f>AW13</f>
        <v>0</v>
      </c>
      <c r="N37" s="258"/>
      <c r="O37" s="480" t="s">
        <v>23</v>
      </c>
      <c r="P37" s="258">
        <f>AT13</f>
        <v>0</v>
      </c>
      <c r="Q37" s="258"/>
      <c r="R37" s="103"/>
      <c r="S37" s="252"/>
      <c r="T37" s="253"/>
      <c r="U37" s="394"/>
      <c r="V37" s="395"/>
      <c r="W37" s="123"/>
      <c r="X37" s="399">
        <f>AW21</f>
        <v>0</v>
      </c>
      <c r="Y37" s="399"/>
      <c r="Z37" s="179"/>
      <c r="AA37" s="399">
        <f>AT21</f>
        <v>0</v>
      </c>
      <c r="AB37" s="399"/>
      <c r="AC37" s="122"/>
      <c r="AD37" s="394"/>
      <c r="AE37" s="395"/>
      <c r="AF37" s="252"/>
      <c r="AG37" s="253"/>
      <c r="AH37" s="107"/>
      <c r="AI37" s="258">
        <f>AW29</f>
        <v>0</v>
      </c>
      <c r="AJ37" s="258"/>
      <c r="AK37" s="480" t="s">
        <v>23</v>
      </c>
      <c r="AL37" s="258">
        <f>AT29</f>
        <v>0</v>
      </c>
      <c r="AM37" s="258"/>
      <c r="AN37" s="103"/>
      <c r="AO37" s="252"/>
      <c r="AP37" s="253"/>
      <c r="AQ37" s="376"/>
      <c r="AR37" s="377"/>
      <c r="AS37" s="377"/>
      <c r="AT37" s="377"/>
      <c r="AU37" s="377"/>
      <c r="AV37" s="377"/>
      <c r="AW37" s="377"/>
      <c r="AX37" s="377"/>
      <c r="AY37" s="377"/>
      <c r="AZ37" s="377"/>
      <c r="BA37" s="378"/>
      <c r="BB37" s="396"/>
      <c r="BC37" s="397"/>
      <c r="BD37" s="397"/>
      <c r="BE37" s="397"/>
      <c r="BF37" s="397"/>
      <c r="BG37" s="398"/>
      <c r="BH37" s="396"/>
      <c r="BI37" s="397"/>
      <c r="BJ37" s="397"/>
      <c r="BK37" s="397"/>
      <c r="BL37" s="397"/>
      <c r="BM37" s="398"/>
      <c r="BN37" s="396"/>
      <c r="BO37" s="397"/>
      <c r="BP37" s="397"/>
      <c r="BQ37" s="397"/>
      <c r="BR37" s="397"/>
      <c r="BS37" s="398"/>
      <c r="BT37" s="266"/>
      <c r="BU37" s="266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DE37" s="301"/>
      <c r="DF37" s="302"/>
      <c r="DG37" s="302"/>
      <c r="DH37" s="302"/>
      <c r="DI37" s="302"/>
      <c r="DJ37" s="302"/>
      <c r="DK37" s="302"/>
      <c r="DL37" s="303"/>
      <c r="DM37" s="258"/>
      <c r="DN37" s="253"/>
      <c r="DO37" s="107"/>
      <c r="DP37" s="258" t="b">
        <f>IF(M37&gt;P37,"1",IF(M37&lt;P37,"0"))</f>
        <v>0</v>
      </c>
      <c r="DQ37" s="258"/>
      <c r="DR37" s="258" t="b">
        <f>IF(M37&lt;P37,"1",IF(M37&gt;P37,"0"))</f>
        <v>0</v>
      </c>
      <c r="DS37" s="258"/>
      <c r="DT37" s="103"/>
      <c r="DU37" s="252"/>
      <c r="DV37" s="253"/>
      <c r="DW37" s="252"/>
      <c r="DX37" s="253"/>
      <c r="DY37" s="107"/>
      <c r="DZ37" s="258" t="b">
        <f>IF(X37&gt;AA37,"1",IF(X37&lt;AA37,"0"))</f>
        <v>0</v>
      </c>
      <c r="EA37" s="258"/>
      <c r="EB37" s="258" t="b">
        <f>IF(X37&lt;AA37,"1",IF(X37&gt;AA37,"0"))</f>
        <v>0</v>
      </c>
      <c r="EC37" s="258"/>
      <c r="ED37" s="103"/>
      <c r="EE37" s="252"/>
      <c r="EF37" s="253"/>
      <c r="EG37" s="252"/>
      <c r="EH37" s="253"/>
      <c r="EI37" s="107"/>
      <c r="EJ37" s="258" t="b">
        <f>IF(AI37&gt;AL37,"1",IF(AI37&lt;AL37,"0"))</f>
        <v>0</v>
      </c>
      <c r="EK37" s="258"/>
      <c r="EL37" s="258" t="b">
        <f>IF(AI37&lt;AL37,"1",IF(AI37&gt;AL37,"0"))</f>
        <v>0</v>
      </c>
      <c r="EM37" s="258"/>
      <c r="EN37" s="103"/>
      <c r="EO37" s="252"/>
      <c r="EP37" s="253"/>
      <c r="EQ37" s="376"/>
      <c r="ER37" s="377"/>
      <c r="ES37" s="377"/>
      <c r="ET37" s="377"/>
      <c r="EU37" s="377"/>
      <c r="EV37" s="377"/>
      <c r="EW37" s="377"/>
      <c r="EX37" s="377"/>
      <c r="EY37" s="377"/>
      <c r="EZ37" s="378"/>
      <c r="FA37" s="91"/>
      <c r="FB37" s="92"/>
      <c r="FC37" s="92"/>
      <c r="FD37" s="92"/>
      <c r="FE37" s="92"/>
      <c r="FF37" s="93"/>
      <c r="FG37" s="91"/>
      <c r="FH37" s="92"/>
      <c r="FI37" s="92"/>
      <c r="FJ37" s="92"/>
      <c r="FK37" s="92"/>
      <c r="FL37" s="93"/>
      <c r="FM37" s="77"/>
      <c r="FN37" s="77"/>
      <c r="FO37" s="77"/>
      <c r="FP37" s="77"/>
      <c r="FQ37" s="77"/>
      <c r="FR37" s="77"/>
      <c r="FS37" s="365"/>
      <c r="FT37" s="365"/>
      <c r="FV37" s="77"/>
      <c r="FW37" s="77"/>
      <c r="FX37" s="77"/>
    </row>
    <row r="38" spans="2:180" ht="8.1" customHeight="1">
      <c r="B38" s="94"/>
      <c r="C38" s="78"/>
      <c r="D38" s="78"/>
      <c r="E38" s="78"/>
      <c r="F38" s="78"/>
      <c r="G38" s="78"/>
      <c r="H38" s="78"/>
      <c r="I38" s="79"/>
      <c r="J38" s="102"/>
      <c r="K38" s="102"/>
      <c r="L38" s="108"/>
      <c r="M38" s="258"/>
      <c r="N38" s="258"/>
      <c r="O38" s="480"/>
      <c r="P38" s="258"/>
      <c r="Q38" s="258"/>
      <c r="R38" s="109"/>
      <c r="S38" s="102"/>
      <c r="T38" s="103"/>
      <c r="U38" s="123"/>
      <c r="V38" s="120"/>
      <c r="W38" s="124"/>
      <c r="X38" s="399"/>
      <c r="Y38" s="399"/>
      <c r="Z38" s="179"/>
      <c r="AA38" s="399"/>
      <c r="AB38" s="399"/>
      <c r="AC38" s="125"/>
      <c r="AD38" s="120"/>
      <c r="AE38" s="122"/>
      <c r="AF38" s="107"/>
      <c r="AG38" s="102"/>
      <c r="AH38" s="108"/>
      <c r="AI38" s="258"/>
      <c r="AJ38" s="258"/>
      <c r="AK38" s="480"/>
      <c r="AL38" s="258"/>
      <c r="AM38" s="258"/>
      <c r="AN38" s="109"/>
      <c r="AO38" s="102"/>
      <c r="AP38" s="103"/>
      <c r="AQ38" s="376"/>
      <c r="AR38" s="377"/>
      <c r="AS38" s="377"/>
      <c r="AT38" s="377"/>
      <c r="AU38" s="377"/>
      <c r="AV38" s="377"/>
      <c r="AW38" s="377"/>
      <c r="AX38" s="377"/>
      <c r="AY38" s="377"/>
      <c r="AZ38" s="377"/>
      <c r="BA38" s="378"/>
      <c r="BB38" s="271"/>
      <c r="BC38" s="272"/>
      <c r="BD38" s="272"/>
      <c r="BE38" s="272"/>
      <c r="BF38" s="272"/>
      <c r="BG38" s="273"/>
      <c r="BH38" s="277" t="str">
        <f>FG38</f>
        <v>MAX</v>
      </c>
      <c r="BI38" s="278"/>
      <c r="BJ38" s="278"/>
      <c r="BK38" s="278"/>
      <c r="BL38" s="278"/>
      <c r="BM38" s="279"/>
      <c r="BN38" s="289">
        <f>FM38</f>
        <v>1.7647058823529411</v>
      </c>
      <c r="BO38" s="272"/>
      <c r="BP38" s="272"/>
      <c r="BQ38" s="272"/>
      <c r="BR38" s="272"/>
      <c r="BS38" s="273"/>
      <c r="BT38" s="266"/>
      <c r="BU38" s="266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DE38" s="94"/>
      <c r="DF38" s="78"/>
      <c r="DG38" s="78"/>
      <c r="DH38" s="78"/>
      <c r="DI38" s="78"/>
      <c r="DJ38" s="78"/>
      <c r="DK38" s="78"/>
      <c r="DL38" s="79"/>
      <c r="DM38" s="102"/>
      <c r="DN38" s="102"/>
      <c r="DO38" s="108"/>
      <c r="DP38" s="258"/>
      <c r="DQ38" s="258"/>
      <c r="DR38" s="258"/>
      <c r="DS38" s="258"/>
      <c r="DT38" s="109"/>
      <c r="DU38" s="102"/>
      <c r="DV38" s="103"/>
      <c r="DW38" s="107"/>
      <c r="DX38" s="102"/>
      <c r="DY38" s="108"/>
      <c r="DZ38" s="258"/>
      <c r="EA38" s="258"/>
      <c r="EB38" s="258"/>
      <c r="EC38" s="258"/>
      <c r="ED38" s="109"/>
      <c r="EE38" s="102"/>
      <c r="EF38" s="103"/>
      <c r="EG38" s="107"/>
      <c r="EH38" s="102"/>
      <c r="EI38" s="108"/>
      <c r="EJ38" s="258"/>
      <c r="EK38" s="258"/>
      <c r="EL38" s="258"/>
      <c r="EM38" s="258"/>
      <c r="EN38" s="109"/>
      <c r="EO38" s="102"/>
      <c r="EP38" s="103"/>
      <c r="EQ38" s="376"/>
      <c r="ER38" s="377"/>
      <c r="ES38" s="377"/>
      <c r="ET38" s="377"/>
      <c r="EU38" s="377"/>
      <c r="EV38" s="377"/>
      <c r="EW38" s="377"/>
      <c r="EX38" s="377"/>
      <c r="EY38" s="377"/>
      <c r="EZ38" s="378"/>
      <c r="FA38" s="271">
        <f>IF(FE34=0,FA34,FA34/FE34)</f>
        <v>2</v>
      </c>
      <c r="FB38" s="284"/>
      <c r="FC38" s="284"/>
      <c r="FD38" s="284"/>
      <c r="FE38" s="284"/>
      <c r="FF38" s="285"/>
      <c r="FG38" s="271" t="str">
        <f>GB17</f>
        <v>MAX</v>
      </c>
      <c r="FH38" s="284"/>
      <c r="FI38" s="284"/>
      <c r="FJ38" s="284"/>
      <c r="FK38" s="284"/>
      <c r="FL38" s="285"/>
      <c r="FM38" s="289">
        <f>FM34/FQ34</f>
        <v>1.7647058823529411</v>
      </c>
      <c r="FN38" s="290"/>
      <c r="FO38" s="290"/>
      <c r="FP38" s="290"/>
      <c r="FQ38" s="290"/>
      <c r="FR38" s="291"/>
      <c r="FS38" s="365"/>
      <c r="FT38" s="365"/>
      <c r="FV38" s="77"/>
      <c r="FW38" s="77"/>
      <c r="FX38" s="77"/>
    </row>
    <row r="39" spans="2:180" ht="8.1" customHeight="1">
      <c r="B39" s="98"/>
      <c r="C39" s="99"/>
      <c r="D39" s="99"/>
      <c r="E39" s="99"/>
      <c r="F39" s="99"/>
      <c r="G39" s="99"/>
      <c r="H39" s="99"/>
      <c r="I39" s="10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09"/>
      <c r="U39" s="124"/>
      <c r="V39" s="126"/>
      <c r="W39" s="126"/>
      <c r="X39" s="126"/>
      <c r="Y39" s="126"/>
      <c r="Z39" s="126"/>
      <c r="AA39" s="126"/>
      <c r="AB39" s="126"/>
      <c r="AC39" s="126"/>
      <c r="AD39" s="126"/>
      <c r="AE39" s="125"/>
      <c r="AF39" s="108"/>
      <c r="AG39" s="110"/>
      <c r="AH39" s="110"/>
      <c r="AI39" s="110"/>
      <c r="AJ39" s="110"/>
      <c r="AK39" s="110"/>
      <c r="AL39" s="110"/>
      <c r="AM39" s="110"/>
      <c r="AN39" s="110"/>
      <c r="AO39" s="110"/>
      <c r="AP39" s="109"/>
      <c r="AQ39" s="379"/>
      <c r="AR39" s="380"/>
      <c r="AS39" s="380"/>
      <c r="AT39" s="380"/>
      <c r="AU39" s="380"/>
      <c r="AV39" s="380"/>
      <c r="AW39" s="380"/>
      <c r="AX39" s="380"/>
      <c r="AY39" s="380"/>
      <c r="AZ39" s="380"/>
      <c r="BA39" s="381"/>
      <c r="BB39" s="274"/>
      <c r="BC39" s="275"/>
      <c r="BD39" s="275"/>
      <c r="BE39" s="275"/>
      <c r="BF39" s="275"/>
      <c r="BG39" s="276"/>
      <c r="BH39" s="280"/>
      <c r="BI39" s="281"/>
      <c r="BJ39" s="281"/>
      <c r="BK39" s="281"/>
      <c r="BL39" s="281"/>
      <c r="BM39" s="282"/>
      <c r="BN39" s="274"/>
      <c r="BO39" s="275"/>
      <c r="BP39" s="275"/>
      <c r="BQ39" s="275"/>
      <c r="BR39" s="275"/>
      <c r="BS39" s="276"/>
      <c r="BT39" s="266"/>
      <c r="BU39" s="266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DE39" s="98"/>
      <c r="DF39" s="99"/>
      <c r="DG39" s="99"/>
      <c r="DH39" s="99"/>
      <c r="DI39" s="99"/>
      <c r="DJ39" s="99"/>
      <c r="DK39" s="99"/>
      <c r="DL39" s="100"/>
      <c r="DM39" s="110"/>
      <c r="DN39" s="110"/>
      <c r="DO39" s="110"/>
      <c r="DP39" s="110"/>
      <c r="DQ39" s="110"/>
      <c r="DR39" s="110"/>
      <c r="DS39" s="110"/>
      <c r="DT39" s="110"/>
      <c r="DU39" s="110"/>
      <c r="DV39" s="109"/>
      <c r="DW39" s="108"/>
      <c r="DX39" s="110"/>
      <c r="DY39" s="110"/>
      <c r="DZ39" s="110"/>
      <c r="EA39" s="110"/>
      <c r="EB39" s="110"/>
      <c r="EC39" s="110"/>
      <c r="ED39" s="110"/>
      <c r="EE39" s="110"/>
      <c r="EF39" s="109"/>
      <c r="EG39" s="108"/>
      <c r="EH39" s="110"/>
      <c r="EI39" s="110"/>
      <c r="EJ39" s="110"/>
      <c r="EK39" s="110"/>
      <c r="EL39" s="110"/>
      <c r="EM39" s="110"/>
      <c r="EN39" s="110"/>
      <c r="EO39" s="110"/>
      <c r="EP39" s="109"/>
      <c r="EQ39" s="379"/>
      <c r="ER39" s="380"/>
      <c r="ES39" s="380"/>
      <c r="ET39" s="380"/>
      <c r="EU39" s="380"/>
      <c r="EV39" s="380"/>
      <c r="EW39" s="380"/>
      <c r="EX39" s="380"/>
      <c r="EY39" s="380"/>
      <c r="EZ39" s="381"/>
      <c r="FA39" s="286"/>
      <c r="FB39" s="287"/>
      <c r="FC39" s="287"/>
      <c r="FD39" s="287"/>
      <c r="FE39" s="287"/>
      <c r="FF39" s="288"/>
      <c r="FG39" s="286"/>
      <c r="FH39" s="287"/>
      <c r="FI39" s="287"/>
      <c r="FJ39" s="287"/>
      <c r="FK39" s="287"/>
      <c r="FL39" s="288"/>
      <c r="FM39" s="292"/>
      <c r="FN39" s="293"/>
      <c r="FO39" s="293"/>
      <c r="FP39" s="293"/>
      <c r="FQ39" s="293"/>
      <c r="FR39" s="294"/>
      <c r="FS39" s="365"/>
      <c r="FT39" s="365"/>
      <c r="FV39" s="77"/>
      <c r="FW39" s="77"/>
      <c r="FX39" s="77"/>
    </row>
    <row r="40" spans="2:180" ht="8.1" customHeight="1"/>
    <row r="41" spans="2:180" ht="8.1" customHeight="1"/>
    <row r="42" spans="2:180" ht="8.1" customHeight="1">
      <c r="B42" s="299" t="s">
        <v>7</v>
      </c>
      <c r="C42" s="299"/>
      <c r="D42" s="299"/>
      <c r="E42" s="299"/>
      <c r="F42" s="299"/>
      <c r="G42" s="299"/>
      <c r="H42" s="299"/>
      <c r="I42" s="299"/>
      <c r="J42" s="300" t="s">
        <v>169</v>
      </c>
      <c r="K42" s="300"/>
      <c r="L42" s="300"/>
      <c r="M42" s="300"/>
      <c r="N42" s="300"/>
      <c r="O42" s="300"/>
      <c r="P42" s="300"/>
      <c r="Q42" s="300"/>
      <c r="R42" s="300"/>
      <c r="S42" s="300"/>
      <c r="T42" s="300"/>
      <c r="U42" s="300"/>
      <c r="V42" s="300"/>
      <c r="W42" s="300"/>
      <c r="X42" s="300"/>
      <c r="Y42" s="300"/>
      <c r="Z42" s="300"/>
      <c r="AA42" s="300"/>
      <c r="AB42" s="300"/>
      <c r="AC42" s="300"/>
      <c r="AD42" s="300"/>
      <c r="AE42" s="300"/>
    </row>
    <row r="43" spans="2:180" ht="8.1" customHeight="1">
      <c r="B43" s="299"/>
      <c r="C43" s="299"/>
      <c r="D43" s="299"/>
      <c r="E43" s="299"/>
      <c r="F43" s="299"/>
      <c r="G43" s="299"/>
      <c r="H43" s="299"/>
      <c r="I43" s="299"/>
      <c r="J43" s="300"/>
      <c r="K43" s="300"/>
      <c r="L43" s="300"/>
      <c r="M43" s="300"/>
      <c r="N43" s="300"/>
      <c r="O43" s="300"/>
      <c r="P43" s="300"/>
      <c r="Q43" s="300"/>
      <c r="R43" s="300"/>
      <c r="S43" s="300"/>
      <c r="T43" s="300"/>
      <c r="U43" s="300"/>
      <c r="V43" s="300"/>
      <c r="W43" s="300"/>
      <c r="X43" s="300"/>
      <c r="Y43" s="300"/>
      <c r="Z43" s="300"/>
      <c r="AA43" s="300"/>
      <c r="AB43" s="300"/>
      <c r="AC43" s="300"/>
      <c r="AD43" s="300"/>
      <c r="AE43" s="300"/>
    </row>
    <row r="44" spans="2:180" ht="8.1" customHeight="1">
      <c r="B44" s="299" t="s">
        <v>8</v>
      </c>
      <c r="C44" s="299"/>
      <c r="D44" s="299"/>
      <c r="E44" s="299"/>
      <c r="F44" s="299"/>
      <c r="G44" s="299"/>
      <c r="H44" s="299"/>
      <c r="I44" s="299"/>
      <c r="J44" s="300" t="s">
        <v>170</v>
      </c>
      <c r="K44" s="300"/>
      <c r="L44" s="300"/>
      <c r="M44" s="300"/>
      <c r="N44" s="300"/>
      <c r="O44" s="300"/>
      <c r="P44" s="300"/>
      <c r="Q44" s="300"/>
      <c r="R44" s="300"/>
      <c r="S44" s="300"/>
      <c r="T44" s="300"/>
      <c r="U44" s="300"/>
      <c r="V44" s="300"/>
      <c r="W44" s="300"/>
      <c r="X44" s="300"/>
      <c r="Y44" s="300"/>
      <c r="Z44" s="300"/>
      <c r="AA44" s="300"/>
      <c r="AB44" s="300"/>
      <c r="AC44" s="300"/>
      <c r="AD44" s="300"/>
      <c r="AE44" s="300"/>
    </row>
    <row r="45" spans="2:180" ht="8.1" customHeight="1">
      <c r="B45" s="299"/>
      <c r="C45" s="299"/>
      <c r="D45" s="299"/>
      <c r="E45" s="299"/>
      <c r="F45" s="299"/>
      <c r="G45" s="299"/>
      <c r="H45" s="299"/>
      <c r="I45" s="299"/>
      <c r="J45" s="300"/>
      <c r="K45" s="300"/>
      <c r="L45" s="300"/>
      <c r="M45" s="300"/>
      <c r="N45" s="300"/>
      <c r="O45" s="300"/>
      <c r="P45" s="300"/>
      <c r="Q45" s="300"/>
      <c r="R45" s="300"/>
      <c r="S45" s="300"/>
      <c r="T45" s="300"/>
      <c r="U45" s="300"/>
      <c r="V45" s="300"/>
      <c r="W45" s="300"/>
      <c r="X45" s="300"/>
      <c r="Y45" s="300"/>
      <c r="Z45" s="300"/>
      <c r="AA45" s="300"/>
      <c r="AB45" s="300"/>
      <c r="AC45" s="300"/>
      <c r="AD45" s="300"/>
      <c r="AE45" s="300"/>
    </row>
    <row r="46" spans="2:180" ht="8.1" customHeight="1">
      <c r="B46" s="299" t="s">
        <v>9</v>
      </c>
      <c r="C46" s="299"/>
      <c r="D46" s="299"/>
      <c r="E46" s="299"/>
      <c r="F46" s="299"/>
      <c r="G46" s="299"/>
      <c r="H46" s="299"/>
      <c r="I46" s="299"/>
      <c r="J46" s="300" t="str">
        <f>VLOOKUP(3,FZ26:GA29,2,FALSE)</f>
        <v>ブラックキャット</v>
      </c>
      <c r="K46" s="300"/>
      <c r="L46" s="300"/>
      <c r="M46" s="300"/>
      <c r="N46" s="300"/>
      <c r="O46" s="300"/>
      <c r="P46" s="300"/>
      <c r="Q46" s="300"/>
      <c r="R46" s="300"/>
      <c r="S46" s="300"/>
      <c r="T46" s="300"/>
      <c r="U46" s="300"/>
      <c r="V46" s="300"/>
      <c r="W46" s="300"/>
      <c r="X46" s="300"/>
      <c r="Y46" s="300"/>
      <c r="Z46" s="300"/>
      <c r="AA46" s="300"/>
      <c r="AB46" s="300"/>
      <c r="AC46" s="300"/>
      <c r="AD46" s="300"/>
      <c r="AE46" s="300"/>
    </row>
    <row r="47" spans="2:180" ht="8.1" customHeight="1">
      <c r="B47" s="299"/>
      <c r="C47" s="299"/>
      <c r="D47" s="299"/>
      <c r="E47" s="299"/>
      <c r="F47" s="299"/>
      <c r="G47" s="299"/>
      <c r="H47" s="299"/>
      <c r="I47" s="299"/>
      <c r="J47" s="300"/>
      <c r="K47" s="300"/>
      <c r="L47" s="300"/>
      <c r="M47" s="300"/>
      <c r="N47" s="300"/>
      <c r="O47" s="300"/>
      <c r="P47" s="300"/>
      <c r="Q47" s="300"/>
      <c r="R47" s="300"/>
      <c r="S47" s="300"/>
      <c r="T47" s="300"/>
      <c r="U47" s="300"/>
      <c r="V47" s="300"/>
      <c r="W47" s="300"/>
      <c r="X47" s="300"/>
      <c r="Y47" s="300"/>
      <c r="Z47" s="300"/>
      <c r="AA47" s="300"/>
      <c r="AB47" s="300"/>
      <c r="AC47" s="300"/>
      <c r="AD47" s="300"/>
      <c r="AE47" s="300"/>
    </row>
    <row r="48" spans="2:180" ht="8.1" customHeight="1">
      <c r="B48" s="299" t="s">
        <v>10</v>
      </c>
      <c r="C48" s="299"/>
      <c r="D48" s="299"/>
      <c r="E48" s="299"/>
      <c r="F48" s="299"/>
      <c r="G48" s="299"/>
      <c r="H48" s="299"/>
      <c r="I48" s="299"/>
      <c r="J48" s="300" t="str">
        <f>VLOOKUP(4,FZ26:GA29,2,FALSE)</f>
        <v>レッドファイアー</v>
      </c>
      <c r="K48" s="300"/>
      <c r="L48" s="300"/>
      <c r="M48" s="300"/>
      <c r="N48" s="300"/>
      <c r="O48" s="300"/>
      <c r="P48" s="300"/>
      <c r="Q48" s="300"/>
      <c r="R48" s="300"/>
      <c r="S48" s="300"/>
      <c r="T48" s="300"/>
      <c r="U48" s="300"/>
      <c r="V48" s="300"/>
      <c r="W48" s="300"/>
      <c r="X48" s="300"/>
      <c r="Y48" s="300"/>
      <c r="Z48" s="300"/>
      <c r="AA48" s="300"/>
      <c r="AB48" s="300"/>
      <c r="AC48" s="300"/>
      <c r="AD48" s="300"/>
      <c r="AE48" s="300"/>
    </row>
    <row r="49" spans="2:45" ht="8.1" customHeight="1">
      <c r="B49" s="299"/>
      <c r="C49" s="299"/>
      <c r="D49" s="299"/>
      <c r="E49" s="299"/>
      <c r="F49" s="299"/>
      <c r="G49" s="299"/>
      <c r="H49" s="299"/>
      <c r="I49" s="299"/>
      <c r="J49" s="300"/>
      <c r="K49" s="300"/>
      <c r="L49" s="300"/>
      <c r="M49" s="300"/>
      <c r="N49" s="300"/>
      <c r="O49" s="300"/>
      <c r="P49" s="300"/>
      <c r="Q49" s="300"/>
      <c r="R49" s="300"/>
      <c r="S49" s="300"/>
      <c r="T49" s="300"/>
      <c r="U49" s="300"/>
      <c r="V49" s="300"/>
      <c r="W49" s="300"/>
      <c r="X49" s="300"/>
      <c r="Y49" s="300"/>
      <c r="Z49" s="300"/>
      <c r="AA49" s="300"/>
      <c r="AB49" s="300"/>
      <c r="AC49" s="300"/>
      <c r="AD49" s="300"/>
      <c r="AE49" s="300"/>
    </row>
    <row r="50" spans="2:45" ht="8.1" customHeight="1"/>
    <row r="51" spans="2:45" ht="8.1" customHeight="1"/>
    <row r="52" spans="2:45" ht="8.1" customHeight="1"/>
    <row r="53" spans="2:45" ht="8.1" customHeight="1"/>
    <row r="54" spans="2:45" ht="8.1" customHeight="1"/>
    <row r="55" spans="2:45" ht="8.1" customHeight="1"/>
    <row r="56" spans="2:45" ht="8.1" customHeight="1"/>
    <row r="57" spans="2:45" ht="8.1" customHeight="1">
      <c r="W57" s="368" t="s">
        <v>176</v>
      </c>
      <c r="X57" s="368"/>
      <c r="Y57" s="368"/>
      <c r="Z57" s="368"/>
      <c r="AA57" s="368"/>
      <c r="AB57" s="368"/>
      <c r="AC57" s="368"/>
      <c r="AD57" s="368"/>
      <c r="AE57" s="368"/>
      <c r="AF57" s="368"/>
      <c r="AG57" s="368"/>
      <c r="AH57" s="368"/>
      <c r="AI57" s="368"/>
      <c r="AJ57" s="368"/>
      <c r="AK57" s="368"/>
      <c r="AL57" s="368"/>
      <c r="AM57" s="368"/>
      <c r="AN57" s="368"/>
      <c r="AO57" s="368"/>
      <c r="AP57" s="368"/>
      <c r="AQ57" s="368"/>
      <c r="AR57" s="368"/>
      <c r="AS57" s="368"/>
    </row>
    <row r="58" spans="2:45" ht="8.1" customHeight="1">
      <c r="W58" s="368"/>
      <c r="X58" s="368"/>
      <c r="Y58" s="368"/>
      <c r="Z58" s="368"/>
      <c r="AA58" s="368"/>
      <c r="AB58" s="368"/>
      <c r="AC58" s="368"/>
      <c r="AD58" s="368"/>
      <c r="AE58" s="368"/>
      <c r="AF58" s="368"/>
      <c r="AG58" s="368"/>
      <c r="AH58" s="368"/>
      <c r="AI58" s="368"/>
      <c r="AJ58" s="368"/>
      <c r="AK58" s="368"/>
      <c r="AL58" s="368"/>
      <c r="AM58" s="368"/>
      <c r="AN58" s="368"/>
      <c r="AO58" s="368"/>
      <c r="AP58" s="368"/>
      <c r="AQ58" s="368"/>
      <c r="AR58" s="368"/>
      <c r="AS58" s="368"/>
    </row>
    <row r="59" spans="2:45" ht="8.1" customHeight="1">
      <c r="W59" s="371"/>
      <c r="X59" s="371"/>
      <c r="Y59" s="371"/>
      <c r="Z59" s="371"/>
      <c r="AA59" s="371"/>
      <c r="AB59" s="371"/>
      <c r="AC59" s="371"/>
      <c r="AD59" s="371"/>
      <c r="AE59" s="371"/>
      <c r="AF59" s="371"/>
      <c r="AG59" s="371"/>
      <c r="AH59" s="371"/>
      <c r="AI59" s="371"/>
      <c r="AJ59" s="371"/>
      <c r="AK59" s="371"/>
      <c r="AL59" s="371"/>
      <c r="AM59" s="371"/>
      <c r="AN59" s="371"/>
      <c r="AO59" s="371"/>
      <c r="AP59" s="371"/>
      <c r="AQ59" s="371"/>
      <c r="AR59" s="371"/>
      <c r="AS59" s="371"/>
    </row>
    <row r="60" spans="2:45" ht="8.1" customHeight="1"/>
    <row r="61" spans="2:45" ht="8.1" customHeight="1"/>
    <row r="62" spans="2:45" ht="8.1" customHeight="1"/>
    <row r="63" spans="2:45" ht="8.1" customHeight="1">
      <c r="AF63" s="386" t="s">
        <v>34</v>
      </c>
      <c r="AG63" s="387"/>
      <c r="AH63" s="387"/>
      <c r="AI63" s="387"/>
      <c r="AJ63" s="387"/>
      <c r="AK63" s="388"/>
    </row>
    <row r="64" spans="2:45" ht="8.1" customHeight="1">
      <c r="AF64" s="370"/>
      <c r="AG64" s="371"/>
      <c r="AH64" s="371"/>
      <c r="AI64" s="371"/>
      <c r="AJ64" s="371"/>
      <c r="AK64" s="372"/>
    </row>
    <row r="65" spans="5:64" ht="8.1" customHeight="1"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S65" s="214"/>
    </row>
    <row r="66" spans="5:64" ht="8.1" customHeight="1">
      <c r="AC66" s="386" t="s">
        <v>169</v>
      </c>
      <c r="AD66" s="387"/>
      <c r="AE66" s="387"/>
      <c r="AF66" s="387"/>
      <c r="AG66" s="387"/>
      <c r="AH66" s="387"/>
      <c r="AI66" s="387"/>
      <c r="AJ66" s="387"/>
      <c r="AK66" s="387"/>
      <c r="AL66" s="387"/>
      <c r="AM66" s="387"/>
      <c r="AN66" s="388"/>
      <c r="AS66" s="229"/>
    </row>
    <row r="67" spans="5:64" ht="8.1" customHeight="1">
      <c r="AC67" s="367"/>
      <c r="AD67" s="368"/>
      <c r="AE67" s="368"/>
      <c r="AF67" s="368"/>
      <c r="AG67" s="368"/>
      <c r="AH67" s="368"/>
      <c r="AI67" s="368"/>
      <c r="AJ67" s="368"/>
      <c r="AK67" s="368"/>
      <c r="AL67" s="368"/>
      <c r="AM67" s="368"/>
      <c r="AN67" s="369"/>
    </row>
    <row r="68" spans="5:64" ht="8.1" customHeight="1">
      <c r="AC68" s="367"/>
      <c r="AD68" s="368"/>
      <c r="AE68" s="368"/>
      <c r="AF68" s="368"/>
      <c r="AG68" s="368"/>
      <c r="AH68" s="368"/>
      <c r="AI68" s="368"/>
      <c r="AJ68" s="368"/>
      <c r="AK68" s="368"/>
      <c r="AL68" s="368"/>
      <c r="AM68" s="368"/>
      <c r="AN68" s="369"/>
    </row>
    <row r="69" spans="5:64" ht="8.1" customHeight="1">
      <c r="J69" s="389" t="s">
        <v>44</v>
      </c>
      <c r="K69" s="389"/>
      <c r="L69" s="389"/>
      <c r="AC69" s="370"/>
      <c r="AD69" s="371"/>
      <c r="AE69" s="371"/>
      <c r="AF69" s="371"/>
      <c r="AG69" s="371"/>
      <c r="AH69" s="371"/>
      <c r="AI69" s="371"/>
      <c r="AJ69" s="371"/>
      <c r="AK69" s="371"/>
      <c r="AL69" s="371"/>
      <c r="AM69" s="371"/>
      <c r="AN69" s="372"/>
      <c r="AW69" s="77"/>
      <c r="AX69" s="77"/>
      <c r="AY69" s="77"/>
      <c r="BE69" s="389" t="s">
        <v>46</v>
      </c>
      <c r="BF69" s="389"/>
      <c r="BG69" s="389"/>
    </row>
    <row r="70" spans="5:64" ht="8.1" customHeight="1">
      <c r="J70" s="371"/>
      <c r="K70" s="371"/>
      <c r="L70" s="371"/>
      <c r="AD70" s="92"/>
      <c r="AE70" s="92"/>
      <c r="AF70" s="92"/>
      <c r="AG70" s="92"/>
      <c r="AH70" s="238"/>
      <c r="AI70" s="83"/>
      <c r="AJ70" s="83"/>
      <c r="AK70" s="92"/>
      <c r="AL70" s="92"/>
      <c r="AM70" s="92"/>
      <c r="AW70" s="192"/>
      <c r="AX70" s="192"/>
      <c r="AY70" s="192"/>
      <c r="BE70" s="371"/>
      <c r="BF70" s="371"/>
      <c r="BG70" s="371"/>
    </row>
    <row r="71" spans="5:64" ht="8.1" customHeight="1">
      <c r="J71" s="386" t="str">
        <f>J42</f>
        <v>サラブ</v>
      </c>
      <c r="K71" s="387"/>
      <c r="L71" s="387"/>
      <c r="M71" s="387"/>
      <c r="N71" s="387"/>
      <c r="O71" s="387"/>
      <c r="P71" s="387"/>
      <c r="Q71" s="387"/>
      <c r="R71" s="387"/>
      <c r="S71" s="387"/>
      <c r="T71" s="388"/>
      <c r="AH71" s="207"/>
      <c r="AI71" s="189"/>
      <c r="AJ71" s="189"/>
      <c r="AW71" s="386" t="str">
        <f>J46</f>
        <v>ブラックキャット</v>
      </c>
      <c r="AX71" s="387"/>
      <c r="AY71" s="387"/>
      <c r="AZ71" s="387"/>
      <c r="BA71" s="387"/>
      <c r="BB71" s="387"/>
      <c r="BC71" s="387"/>
      <c r="BD71" s="387"/>
      <c r="BE71" s="387"/>
      <c r="BF71" s="387"/>
      <c r="BG71" s="388"/>
    </row>
    <row r="72" spans="5:64" ht="8.1" customHeight="1">
      <c r="J72" s="367"/>
      <c r="K72" s="368"/>
      <c r="L72" s="368"/>
      <c r="M72" s="368"/>
      <c r="N72" s="368"/>
      <c r="O72" s="368"/>
      <c r="P72" s="368"/>
      <c r="Q72" s="368"/>
      <c r="R72" s="368"/>
      <c r="S72" s="368"/>
      <c r="T72" s="369"/>
      <c r="U72" s="205"/>
      <c r="V72" s="206"/>
      <c r="W72" s="206"/>
      <c r="X72" s="206"/>
      <c r="AH72" s="207"/>
      <c r="AI72" s="189"/>
      <c r="AJ72" s="189"/>
      <c r="AS72" s="187"/>
      <c r="AT72" s="187"/>
      <c r="AU72" s="187"/>
      <c r="AV72" s="187"/>
      <c r="AW72" s="367"/>
      <c r="AX72" s="368"/>
      <c r="AY72" s="368"/>
      <c r="AZ72" s="368"/>
      <c r="BA72" s="368"/>
      <c r="BB72" s="368"/>
      <c r="BC72" s="368"/>
      <c r="BD72" s="368"/>
      <c r="BE72" s="368"/>
      <c r="BF72" s="368"/>
      <c r="BG72" s="369"/>
    </row>
    <row r="73" spans="5:64" ht="8.1" customHeight="1">
      <c r="J73" s="367"/>
      <c r="K73" s="368"/>
      <c r="L73" s="368"/>
      <c r="M73" s="368"/>
      <c r="N73" s="368"/>
      <c r="O73" s="368"/>
      <c r="P73" s="368"/>
      <c r="Q73" s="368"/>
      <c r="R73" s="368"/>
      <c r="S73" s="368"/>
      <c r="T73" s="369"/>
      <c r="U73" s="196"/>
      <c r="V73" s="368" t="s">
        <v>139</v>
      </c>
      <c r="W73" s="368"/>
      <c r="X73" s="485"/>
      <c r="AH73" s="207"/>
      <c r="AI73" s="189"/>
      <c r="AJ73" s="189"/>
      <c r="AS73" s="386" t="s">
        <v>140</v>
      </c>
      <c r="AT73" s="387"/>
      <c r="AU73" s="387"/>
      <c r="AW73" s="367"/>
      <c r="AX73" s="368"/>
      <c r="AY73" s="368"/>
      <c r="AZ73" s="368"/>
      <c r="BA73" s="368"/>
      <c r="BB73" s="368"/>
      <c r="BC73" s="368"/>
      <c r="BD73" s="368"/>
      <c r="BE73" s="368"/>
      <c r="BF73" s="368"/>
      <c r="BG73" s="369"/>
    </row>
    <row r="74" spans="5:64" ht="7.5" customHeight="1">
      <c r="J74" s="370"/>
      <c r="K74" s="371"/>
      <c r="L74" s="371"/>
      <c r="M74" s="371"/>
      <c r="N74" s="371"/>
      <c r="O74" s="371"/>
      <c r="P74" s="371"/>
      <c r="Q74" s="371"/>
      <c r="R74" s="371"/>
      <c r="S74" s="371"/>
      <c r="T74" s="372"/>
      <c r="U74" s="189"/>
      <c r="V74" s="368"/>
      <c r="W74" s="368"/>
      <c r="X74" s="485"/>
      <c r="AH74" s="207"/>
      <c r="AI74" s="189"/>
      <c r="AJ74" s="189"/>
      <c r="AS74" s="367"/>
      <c r="AT74" s="368"/>
      <c r="AU74" s="368"/>
      <c r="AW74" s="370"/>
      <c r="AX74" s="371"/>
      <c r="AY74" s="371"/>
      <c r="AZ74" s="371"/>
      <c r="BA74" s="371"/>
      <c r="BB74" s="371"/>
      <c r="BC74" s="371"/>
      <c r="BD74" s="371"/>
      <c r="BE74" s="371"/>
      <c r="BF74" s="371"/>
      <c r="BG74" s="372"/>
    </row>
    <row r="75" spans="5:64" ht="7.5" customHeight="1">
      <c r="U75" s="189"/>
      <c r="V75" s="189"/>
      <c r="W75" s="189"/>
      <c r="X75" s="207"/>
      <c r="AH75" s="207"/>
      <c r="AI75" s="189"/>
      <c r="AJ75" s="189"/>
      <c r="AS75" s="186"/>
      <c r="AT75" s="189"/>
    </row>
    <row r="76" spans="5:64" ht="7.5" customHeight="1">
      <c r="O76" s="367">
        <v>15</v>
      </c>
      <c r="P76" s="368"/>
      <c r="Q76" s="368" t="s">
        <v>138</v>
      </c>
      <c r="R76" s="368"/>
      <c r="S76" s="368">
        <v>7</v>
      </c>
      <c r="T76" s="369"/>
      <c r="W76" s="189"/>
      <c r="X76" s="207"/>
      <c r="AH76" s="207"/>
      <c r="AI76" s="189"/>
      <c r="AJ76" s="189"/>
      <c r="AS76" s="186"/>
      <c r="AT76" s="189"/>
      <c r="AW76" s="367">
        <v>15</v>
      </c>
      <c r="AX76" s="368"/>
      <c r="AY76" s="368" t="s">
        <v>138</v>
      </c>
      <c r="AZ76" s="368"/>
      <c r="BA76" s="368">
        <v>12</v>
      </c>
      <c r="BB76" s="369"/>
    </row>
    <row r="77" spans="5:64" ht="7.5" customHeight="1">
      <c r="O77" s="367"/>
      <c r="P77" s="368"/>
      <c r="Q77" s="368"/>
      <c r="R77" s="368"/>
      <c r="S77" s="368"/>
      <c r="T77" s="369"/>
      <c r="W77" s="189"/>
      <c r="X77" s="207"/>
      <c r="AH77" s="207"/>
      <c r="AI77" s="189"/>
      <c r="AJ77" s="189"/>
      <c r="AS77" s="186"/>
      <c r="AT77" s="189"/>
      <c r="AW77" s="367"/>
      <c r="AX77" s="368"/>
      <c r="AY77" s="368"/>
      <c r="AZ77" s="368"/>
      <c r="BA77" s="368"/>
      <c r="BB77" s="369"/>
    </row>
    <row r="78" spans="5:64" ht="7.5" customHeight="1">
      <c r="M78" s="487">
        <v>2</v>
      </c>
      <c r="N78" s="488"/>
      <c r="O78" s="367">
        <v>15</v>
      </c>
      <c r="P78" s="368"/>
      <c r="Q78" s="368" t="s">
        <v>138</v>
      </c>
      <c r="R78" s="368"/>
      <c r="S78" s="368">
        <v>10</v>
      </c>
      <c r="T78" s="369"/>
      <c r="U78" s="486">
        <v>0</v>
      </c>
      <c r="V78" s="487"/>
      <c r="W78" s="189"/>
      <c r="X78" s="207"/>
      <c r="AH78" s="207"/>
      <c r="AI78" s="189"/>
      <c r="AJ78" s="189"/>
      <c r="AS78" s="186"/>
      <c r="AT78" s="189"/>
      <c r="AU78" s="487">
        <v>2</v>
      </c>
      <c r="AV78" s="488"/>
      <c r="AW78" s="367">
        <v>15</v>
      </c>
      <c r="AX78" s="368"/>
      <c r="AY78" s="368" t="s">
        <v>138</v>
      </c>
      <c r="AZ78" s="368"/>
      <c r="BA78" s="368">
        <v>13</v>
      </c>
      <c r="BB78" s="369"/>
      <c r="BC78" s="486">
        <v>0</v>
      </c>
      <c r="BD78" s="487"/>
    </row>
    <row r="79" spans="5:64" ht="7.5" customHeight="1">
      <c r="E79" s="185"/>
      <c r="F79" s="190"/>
      <c r="M79" s="487"/>
      <c r="N79" s="488"/>
      <c r="O79" s="367"/>
      <c r="P79" s="368"/>
      <c r="Q79" s="368"/>
      <c r="R79" s="368"/>
      <c r="S79" s="368"/>
      <c r="T79" s="369"/>
      <c r="U79" s="486"/>
      <c r="V79" s="487"/>
      <c r="W79" s="189"/>
      <c r="X79" s="207"/>
      <c r="AH79" s="207"/>
      <c r="AI79" s="189"/>
      <c r="AJ79" s="189"/>
      <c r="AS79" s="186"/>
      <c r="AT79" s="189"/>
      <c r="AU79" s="487"/>
      <c r="AV79" s="488"/>
      <c r="AW79" s="367"/>
      <c r="AX79" s="368"/>
      <c r="AY79" s="368"/>
      <c r="AZ79" s="368"/>
      <c r="BA79" s="368"/>
      <c r="BB79" s="369"/>
      <c r="BC79" s="486"/>
      <c r="BD79" s="487"/>
      <c r="BK79" s="190"/>
      <c r="BL79" s="194"/>
    </row>
    <row r="80" spans="5:64" ht="7.5" customHeight="1">
      <c r="E80" s="186"/>
      <c r="F80" s="189"/>
      <c r="O80" s="367"/>
      <c r="P80" s="368"/>
      <c r="Q80" s="368" t="s">
        <v>138</v>
      </c>
      <c r="R80" s="368"/>
      <c r="S80" s="368"/>
      <c r="T80" s="369"/>
      <c r="W80" s="189"/>
      <c r="X80" s="207"/>
      <c r="Y80" s="213"/>
      <c r="Z80" s="214"/>
      <c r="AA80" s="214"/>
      <c r="AB80" s="214"/>
      <c r="AC80" s="214"/>
      <c r="AD80" s="214"/>
      <c r="AE80" s="214"/>
      <c r="AF80" s="214"/>
      <c r="AG80" s="214"/>
      <c r="AH80" s="237"/>
      <c r="AI80" s="187"/>
      <c r="AJ80" s="187"/>
      <c r="AK80" s="187"/>
      <c r="AL80" s="187"/>
      <c r="AM80" s="187"/>
      <c r="AN80" s="187"/>
      <c r="AO80" s="187"/>
      <c r="AP80" s="187"/>
      <c r="AQ80" s="187"/>
      <c r="AR80" s="187"/>
      <c r="AS80" s="186"/>
      <c r="AT80" s="189"/>
      <c r="AW80" s="367"/>
      <c r="AX80" s="368"/>
      <c r="AY80" s="368" t="s">
        <v>138</v>
      </c>
      <c r="AZ80" s="368"/>
      <c r="BA80" s="368"/>
      <c r="BB80" s="369"/>
      <c r="BK80" s="189"/>
      <c r="BL80" s="191"/>
    </row>
    <row r="81" spans="5:122" ht="7.5" customHeight="1">
      <c r="E81" s="186"/>
      <c r="F81" s="189"/>
      <c r="G81" s="189"/>
      <c r="H81" s="189"/>
      <c r="I81" s="189"/>
      <c r="J81" s="368" t="s">
        <v>45</v>
      </c>
      <c r="K81" s="368"/>
      <c r="L81" s="368"/>
      <c r="O81" s="367"/>
      <c r="P81" s="368"/>
      <c r="Q81" s="368"/>
      <c r="R81" s="368"/>
      <c r="S81" s="368"/>
      <c r="T81" s="369"/>
      <c r="W81" s="189"/>
      <c r="X81" s="191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232"/>
      <c r="AT81" s="227"/>
      <c r="AU81" s="228"/>
      <c r="AV81" s="228"/>
      <c r="AW81" s="367"/>
      <c r="AX81" s="368"/>
      <c r="AY81" s="368"/>
      <c r="AZ81" s="368"/>
      <c r="BA81" s="368"/>
      <c r="BB81" s="369"/>
      <c r="BE81" s="368" t="s">
        <v>47</v>
      </c>
      <c r="BF81" s="368"/>
      <c r="BG81" s="368"/>
      <c r="BH81" s="189"/>
      <c r="BI81" s="189"/>
      <c r="BJ81" s="189"/>
      <c r="BK81" s="189"/>
      <c r="BL81" s="191"/>
    </row>
    <row r="82" spans="5:122" ht="7.5" customHeight="1">
      <c r="E82" s="186"/>
      <c r="F82" s="189"/>
      <c r="G82" s="189"/>
      <c r="H82" s="189"/>
      <c r="I82" s="189"/>
      <c r="J82" s="371"/>
      <c r="K82" s="371"/>
      <c r="L82" s="371"/>
      <c r="M82" s="189"/>
      <c r="N82" s="189"/>
      <c r="O82" s="189"/>
      <c r="P82" s="189"/>
      <c r="Q82" s="189"/>
      <c r="S82" s="189"/>
      <c r="T82" s="189"/>
      <c r="U82" s="189"/>
      <c r="V82" s="189"/>
      <c r="W82" s="189"/>
      <c r="X82" s="191"/>
      <c r="Y82" s="189"/>
      <c r="Z82" s="189"/>
      <c r="AA82" s="189"/>
      <c r="AB82" s="189"/>
      <c r="AC82" s="189"/>
      <c r="AD82" s="189"/>
      <c r="AE82" s="189"/>
      <c r="AF82" s="189"/>
      <c r="AG82" s="368" t="s">
        <v>142</v>
      </c>
      <c r="AH82" s="368"/>
      <c r="AI82" s="368"/>
      <c r="AJ82" s="368"/>
      <c r="AK82" s="189"/>
      <c r="AL82" s="189"/>
      <c r="AM82" s="189"/>
      <c r="AN82" s="189"/>
      <c r="AO82" s="189"/>
      <c r="AP82" s="189"/>
      <c r="AQ82" s="189"/>
      <c r="AR82" s="189"/>
      <c r="AS82" s="232"/>
      <c r="AT82" s="227"/>
      <c r="AU82" s="227"/>
      <c r="AV82" s="227"/>
      <c r="AW82" s="192"/>
      <c r="AX82" s="192"/>
      <c r="AY82" s="192"/>
      <c r="AZ82" s="189"/>
      <c r="BA82" s="189"/>
      <c r="BB82" s="189"/>
      <c r="BC82" s="189"/>
      <c r="BD82" s="189"/>
      <c r="BE82" s="371"/>
      <c r="BF82" s="371"/>
      <c r="BG82" s="371"/>
      <c r="BH82" s="189"/>
      <c r="BI82" s="189"/>
      <c r="BJ82" s="189"/>
      <c r="BK82" s="189"/>
      <c r="BL82" s="191"/>
    </row>
    <row r="83" spans="5:122" ht="7.5" customHeight="1">
      <c r="E83" s="186"/>
      <c r="F83" s="189"/>
      <c r="G83" s="189"/>
      <c r="H83" s="189"/>
      <c r="I83" s="189"/>
      <c r="J83" s="386" t="str">
        <f>J48</f>
        <v>レッドファイアー</v>
      </c>
      <c r="K83" s="387"/>
      <c r="L83" s="387"/>
      <c r="M83" s="387"/>
      <c r="N83" s="387"/>
      <c r="O83" s="387"/>
      <c r="P83" s="387"/>
      <c r="Q83" s="387"/>
      <c r="R83" s="387"/>
      <c r="S83" s="387"/>
      <c r="T83" s="388"/>
      <c r="U83" s="189"/>
      <c r="V83" s="189"/>
      <c r="W83" s="189"/>
      <c r="X83" s="191"/>
      <c r="Y83" s="189"/>
      <c r="Z83" s="189"/>
      <c r="AA83" s="189"/>
      <c r="AB83" s="189"/>
      <c r="AC83" s="189"/>
      <c r="AD83" s="189"/>
      <c r="AE83" s="189"/>
      <c r="AF83" s="189"/>
      <c r="AG83" s="368"/>
      <c r="AH83" s="368"/>
      <c r="AI83" s="368"/>
      <c r="AJ83" s="368"/>
      <c r="AK83" s="189"/>
      <c r="AL83" s="189"/>
      <c r="AM83" s="189"/>
      <c r="AN83" s="189"/>
      <c r="AO83" s="189"/>
      <c r="AP83" s="189"/>
      <c r="AQ83" s="189"/>
      <c r="AR83" s="207"/>
      <c r="AS83" s="227"/>
      <c r="AT83" s="227"/>
      <c r="AU83" s="227"/>
      <c r="AV83" s="227"/>
      <c r="AW83" s="386" t="str">
        <f>J44</f>
        <v>大楽毛エール</v>
      </c>
      <c r="AX83" s="387"/>
      <c r="AY83" s="387"/>
      <c r="AZ83" s="387"/>
      <c r="BA83" s="387"/>
      <c r="BB83" s="387"/>
      <c r="BC83" s="387"/>
      <c r="BD83" s="387"/>
      <c r="BE83" s="387"/>
      <c r="BF83" s="387"/>
      <c r="BG83" s="388"/>
      <c r="BH83" s="189"/>
      <c r="BI83" s="189"/>
      <c r="BJ83" s="189"/>
      <c r="BK83" s="189"/>
      <c r="BL83" s="191"/>
    </row>
    <row r="84" spans="5:122" ht="7.5" customHeight="1">
      <c r="E84" s="186"/>
      <c r="F84" s="189"/>
      <c r="G84" s="189"/>
      <c r="H84" s="189"/>
      <c r="I84" s="189"/>
      <c r="J84" s="367"/>
      <c r="K84" s="368"/>
      <c r="L84" s="368"/>
      <c r="M84" s="368"/>
      <c r="N84" s="368"/>
      <c r="O84" s="368"/>
      <c r="P84" s="368"/>
      <c r="Q84" s="368"/>
      <c r="R84" s="368"/>
      <c r="S84" s="368"/>
      <c r="T84" s="369"/>
      <c r="U84" s="182"/>
      <c r="V84" s="182"/>
      <c r="W84" s="182"/>
      <c r="X84" s="183"/>
      <c r="Y84" s="189"/>
      <c r="Z84" s="189"/>
      <c r="AA84" s="189"/>
      <c r="AB84" s="189"/>
      <c r="AC84" s="191"/>
      <c r="AD84" s="368">
        <v>15</v>
      </c>
      <c r="AE84" s="368"/>
      <c r="AF84" s="368" t="s">
        <v>138</v>
      </c>
      <c r="AG84" s="368"/>
      <c r="AH84" s="368">
        <v>8</v>
      </c>
      <c r="AI84" s="368"/>
      <c r="AJ84" s="186"/>
      <c r="AK84" s="189"/>
      <c r="AL84" s="189"/>
      <c r="AM84" s="189"/>
      <c r="AN84" s="189"/>
      <c r="AO84" s="189"/>
      <c r="AP84" s="189"/>
      <c r="AQ84" s="189"/>
      <c r="AR84" s="207"/>
      <c r="AS84" s="231"/>
      <c r="AT84" s="227"/>
      <c r="AU84" s="227"/>
      <c r="AV84" s="227"/>
      <c r="AW84" s="367"/>
      <c r="AX84" s="368"/>
      <c r="AY84" s="368"/>
      <c r="AZ84" s="368"/>
      <c r="BA84" s="368"/>
      <c r="BB84" s="368"/>
      <c r="BC84" s="368"/>
      <c r="BD84" s="368"/>
      <c r="BE84" s="368"/>
      <c r="BF84" s="368"/>
      <c r="BG84" s="369"/>
      <c r="BH84" s="189"/>
      <c r="BI84" s="189"/>
      <c r="BJ84" s="189"/>
      <c r="BK84" s="189"/>
      <c r="BL84" s="191"/>
    </row>
    <row r="85" spans="5:122" ht="7.5" customHeight="1">
      <c r="E85" s="186"/>
      <c r="F85" s="189"/>
      <c r="G85" s="189"/>
      <c r="H85" s="189"/>
      <c r="I85" s="189"/>
      <c r="J85" s="367"/>
      <c r="K85" s="368"/>
      <c r="L85" s="368"/>
      <c r="M85" s="368"/>
      <c r="N85" s="368"/>
      <c r="O85" s="368"/>
      <c r="P85" s="368"/>
      <c r="Q85" s="368"/>
      <c r="R85" s="368"/>
      <c r="S85" s="368"/>
      <c r="T85" s="369"/>
      <c r="U85" s="180"/>
      <c r="V85" s="180"/>
      <c r="W85" s="180"/>
      <c r="X85" s="180"/>
      <c r="Y85" s="189"/>
      <c r="Z85" s="189"/>
      <c r="AA85" s="189"/>
      <c r="AB85" s="189"/>
      <c r="AC85" s="191"/>
      <c r="AD85" s="368"/>
      <c r="AE85" s="368"/>
      <c r="AF85" s="368"/>
      <c r="AG85" s="368"/>
      <c r="AH85" s="368"/>
      <c r="AI85" s="368"/>
      <c r="AJ85" s="186"/>
      <c r="AK85" s="189"/>
      <c r="AL85" s="189"/>
      <c r="AM85" s="189"/>
      <c r="AN85" s="189"/>
      <c r="AO85" s="189"/>
      <c r="AP85" s="189"/>
      <c r="AQ85" s="189"/>
      <c r="AR85" s="189"/>
      <c r="AS85" s="189"/>
      <c r="AT85" s="229"/>
      <c r="AU85" s="229"/>
      <c r="AV85" s="230"/>
      <c r="AW85" s="367"/>
      <c r="AX85" s="368"/>
      <c r="AY85" s="368"/>
      <c r="AZ85" s="368"/>
      <c r="BA85" s="368"/>
      <c r="BB85" s="368"/>
      <c r="BC85" s="368"/>
      <c r="BD85" s="368"/>
      <c r="BE85" s="368"/>
      <c r="BF85" s="368"/>
      <c r="BG85" s="369"/>
      <c r="BH85" s="189"/>
      <c r="BI85" s="189"/>
      <c r="BJ85" s="189"/>
      <c r="BK85" s="189"/>
      <c r="BL85" s="191"/>
    </row>
    <row r="86" spans="5:122" ht="7.5" customHeight="1">
      <c r="E86" s="186"/>
      <c r="F86" s="189"/>
      <c r="G86" s="189"/>
      <c r="H86" s="189"/>
      <c r="I86" s="189"/>
      <c r="J86" s="370"/>
      <c r="K86" s="371"/>
      <c r="L86" s="371"/>
      <c r="M86" s="371"/>
      <c r="N86" s="371"/>
      <c r="O86" s="371"/>
      <c r="P86" s="371"/>
      <c r="Q86" s="371"/>
      <c r="R86" s="371"/>
      <c r="S86" s="371"/>
      <c r="T86" s="372"/>
      <c r="U86" s="189"/>
      <c r="V86" s="189"/>
      <c r="W86" s="189"/>
      <c r="X86" s="189"/>
      <c r="Y86" s="189"/>
      <c r="Z86" s="189"/>
      <c r="AA86" s="189"/>
      <c r="AB86" s="489">
        <v>2</v>
      </c>
      <c r="AC86" s="488"/>
      <c r="AD86" s="368">
        <v>15</v>
      </c>
      <c r="AE86" s="368"/>
      <c r="AF86" s="368" t="s">
        <v>138</v>
      </c>
      <c r="AG86" s="368"/>
      <c r="AH86" s="368">
        <v>9</v>
      </c>
      <c r="AI86" s="368"/>
      <c r="AJ86" s="486">
        <v>0</v>
      </c>
      <c r="AK86" s="4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370"/>
      <c r="AX86" s="371"/>
      <c r="AY86" s="371"/>
      <c r="AZ86" s="371"/>
      <c r="BA86" s="371"/>
      <c r="BB86" s="371"/>
      <c r="BC86" s="371"/>
      <c r="BD86" s="371"/>
      <c r="BE86" s="371"/>
      <c r="BF86" s="371"/>
      <c r="BG86" s="372"/>
      <c r="BH86" s="189"/>
      <c r="BI86" s="189"/>
      <c r="BJ86" s="189"/>
      <c r="BK86" s="189"/>
      <c r="BL86" s="191"/>
    </row>
    <row r="87" spans="5:122" ht="7.5" customHeight="1">
      <c r="E87" s="186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S87" s="189"/>
      <c r="T87" s="189"/>
      <c r="U87" s="189"/>
      <c r="V87" s="189"/>
      <c r="W87" s="189"/>
      <c r="X87" s="189"/>
      <c r="Y87" s="189"/>
      <c r="Z87" s="189"/>
      <c r="AA87" s="189"/>
      <c r="AB87" s="489"/>
      <c r="AC87" s="488"/>
      <c r="AD87" s="368"/>
      <c r="AE87" s="368"/>
      <c r="AF87" s="368"/>
      <c r="AG87" s="368"/>
      <c r="AH87" s="368"/>
      <c r="AI87" s="368"/>
      <c r="AJ87" s="486"/>
      <c r="AK87" s="489"/>
      <c r="AL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  <c r="AY87" s="189"/>
      <c r="AZ87" s="189"/>
      <c r="BA87" s="189"/>
      <c r="BB87" s="189"/>
      <c r="BC87" s="189"/>
      <c r="BD87" s="189"/>
      <c r="BE87" s="189"/>
      <c r="BF87" s="189"/>
      <c r="BG87" s="189"/>
      <c r="BH87" s="189"/>
      <c r="BI87" s="189"/>
      <c r="BJ87" s="189"/>
      <c r="BK87" s="189"/>
      <c r="BL87" s="191"/>
    </row>
    <row r="88" spans="5:122" ht="7.5" customHeight="1">
      <c r="E88" s="186"/>
      <c r="F88" s="189"/>
      <c r="G88" s="189"/>
      <c r="H88" s="189"/>
      <c r="I88" s="189"/>
      <c r="J88" s="189"/>
      <c r="K88" s="189"/>
      <c r="L88" s="189"/>
      <c r="M88" s="189"/>
      <c r="N88" s="189"/>
      <c r="O88" s="189"/>
      <c r="P88" s="189"/>
      <c r="Q88" s="189"/>
      <c r="S88" s="189"/>
      <c r="T88" s="189"/>
      <c r="U88" s="189"/>
      <c r="V88" s="189"/>
      <c r="W88" s="189"/>
      <c r="X88" s="189"/>
      <c r="Y88" s="189"/>
      <c r="Z88" s="189"/>
      <c r="AA88" s="189"/>
      <c r="AB88" s="189"/>
      <c r="AC88" s="191"/>
      <c r="AD88" s="368"/>
      <c r="AE88" s="368"/>
      <c r="AF88" s="368" t="s">
        <v>138</v>
      </c>
      <c r="AG88" s="368"/>
      <c r="AH88" s="368"/>
      <c r="AI88" s="368"/>
      <c r="AJ88" s="186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  <c r="BA88" s="189"/>
      <c r="BB88" s="189"/>
      <c r="BC88" s="189"/>
      <c r="BD88" s="189"/>
      <c r="BE88" s="189"/>
      <c r="BF88" s="189"/>
      <c r="BG88" s="189"/>
      <c r="BH88" s="189"/>
      <c r="BI88" s="189"/>
      <c r="BJ88" s="189"/>
      <c r="BK88" s="189"/>
      <c r="BL88" s="191"/>
    </row>
    <row r="89" spans="5:122" ht="7.5" customHeight="1">
      <c r="E89" s="186"/>
      <c r="F89" s="189"/>
      <c r="G89" s="189"/>
      <c r="H89" s="189"/>
      <c r="I89" s="189"/>
      <c r="J89" s="189"/>
      <c r="K89" s="189"/>
      <c r="L89" s="189"/>
      <c r="M89" s="189"/>
      <c r="N89" s="189"/>
      <c r="O89" s="189"/>
      <c r="P89" s="189"/>
      <c r="Q89" s="189"/>
      <c r="S89" s="189"/>
      <c r="T89" s="189"/>
      <c r="U89" s="189"/>
      <c r="V89" s="189"/>
      <c r="W89" s="189"/>
      <c r="X89" s="189"/>
      <c r="Y89" s="189"/>
      <c r="Z89" s="189"/>
      <c r="AA89" s="189"/>
      <c r="AB89" s="189"/>
      <c r="AC89" s="191"/>
      <c r="AD89" s="368"/>
      <c r="AE89" s="368"/>
      <c r="AF89" s="368"/>
      <c r="AG89" s="368"/>
      <c r="AH89" s="368"/>
      <c r="AI89" s="368"/>
      <c r="AJ89" s="186"/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  <c r="BA89" s="189"/>
      <c r="BB89" s="189"/>
      <c r="BC89" s="189"/>
      <c r="BD89" s="189"/>
      <c r="BE89" s="189"/>
      <c r="BF89" s="189"/>
      <c r="BG89" s="189"/>
      <c r="BH89" s="189"/>
      <c r="BI89" s="189"/>
      <c r="BJ89" s="189"/>
      <c r="BK89" s="189"/>
      <c r="BL89" s="191"/>
    </row>
    <row r="90" spans="5:122" ht="7.5" customHeight="1">
      <c r="E90" s="186"/>
      <c r="F90" s="189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  <c r="BA90" s="189"/>
      <c r="BB90" s="189"/>
      <c r="BC90" s="189"/>
      <c r="BD90" s="189"/>
      <c r="BE90" s="189"/>
      <c r="BF90" s="189"/>
      <c r="BG90" s="189"/>
      <c r="BH90" s="189"/>
      <c r="BI90" s="189"/>
      <c r="BJ90" s="189"/>
      <c r="BK90" s="189"/>
      <c r="BL90" s="191"/>
    </row>
    <row r="91" spans="5:122" ht="7.5" customHeight="1">
      <c r="E91" s="188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93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</row>
    <row r="92" spans="5:122" ht="7.5" customHeight="1">
      <c r="AF92" s="190"/>
      <c r="AG92" s="190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</row>
    <row r="93" spans="5:122" ht="7.5" customHeight="1">
      <c r="AF93" s="389" t="s">
        <v>141</v>
      </c>
      <c r="AG93" s="490"/>
      <c r="AH93" s="197"/>
      <c r="AI93" s="197"/>
      <c r="AJ93" s="197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</row>
    <row r="94" spans="5:122" ht="7.5" customHeight="1">
      <c r="AF94" s="490"/>
      <c r="AG94" s="490"/>
      <c r="AH94" s="197"/>
      <c r="AI94" s="197"/>
      <c r="AJ94" s="197"/>
      <c r="DH94" s="77"/>
      <c r="DI94" s="77"/>
      <c r="DJ94" s="77"/>
      <c r="DK94" s="77"/>
      <c r="DL94" s="77"/>
      <c r="DM94" s="77"/>
      <c r="DN94" s="77"/>
      <c r="DO94" s="77"/>
      <c r="DP94" s="77"/>
      <c r="DQ94" s="77"/>
      <c r="DR94" s="77"/>
    </row>
    <row r="95" spans="5:122" ht="7.5" customHeight="1">
      <c r="AF95" s="367">
        <v>15</v>
      </c>
      <c r="AG95" s="368"/>
      <c r="AH95" s="368" t="s">
        <v>138</v>
      </c>
      <c r="AI95" s="368"/>
      <c r="AJ95" s="368">
        <v>9</v>
      </c>
      <c r="AK95" s="369"/>
      <c r="DH95" s="77"/>
      <c r="DI95" s="77"/>
      <c r="DJ95" s="77"/>
      <c r="DK95" s="77"/>
      <c r="DL95" s="77"/>
      <c r="DM95" s="77"/>
      <c r="DN95" s="77"/>
      <c r="DO95" s="77"/>
      <c r="DP95" s="77"/>
      <c r="DQ95" s="77"/>
      <c r="DR95" s="77"/>
    </row>
    <row r="96" spans="5:122" ht="7.5" customHeight="1">
      <c r="AF96" s="367"/>
      <c r="AG96" s="368"/>
      <c r="AH96" s="368"/>
      <c r="AI96" s="368"/>
      <c r="AJ96" s="368"/>
      <c r="AK96" s="369"/>
    </row>
    <row r="97" spans="21:49" ht="7.5" customHeight="1">
      <c r="U97" s="389" t="s">
        <v>174</v>
      </c>
      <c r="V97" s="389"/>
      <c r="W97" s="389"/>
      <c r="X97" s="389"/>
      <c r="Y97" s="389"/>
      <c r="Z97" s="389"/>
      <c r="AA97" s="389"/>
      <c r="AB97" s="389"/>
      <c r="AD97" s="487">
        <v>2</v>
      </c>
      <c r="AE97" s="488"/>
      <c r="AF97" s="367">
        <v>15</v>
      </c>
      <c r="AG97" s="368"/>
      <c r="AH97" s="368" t="s">
        <v>138</v>
      </c>
      <c r="AI97" s="368"/>
      <c r="AJ97" s="368">
        <v>4</v>
      </c>
      <c r="AK97" s="369"/>
      <c r="AL97" s="486">
        <v>0</v>
      </c>
      <c r="AM97" s="487"/>
      <c r="AO97" s="389" t="s">
        <v>173</v>
      </c>
      <c r="AP97" s="389"/>
      <c r="AQ97" s="389"/>
      <c r="AR97" s="389"/>
      <c r="AS97" s="389"/>
      <c r="AT97" s="389"/>
      <c r="AU97" s="389"/>
      <c r="AV97" s="389"/>
      <c r="AW97" s="389"/>
    </row>
    <row r="98" spans="21:49" ht="7.5" customHeight="1">
      <c r="U98" s="389"/>
      <c r="V98" s="389"/>
      <c r="W98" s="389"/>
      <c r="X98" s="389"/>
      <c r="Y98" s="389"/>
      <c r="Z98" s="389"/>
      <c r="AA98" s="389"/>
      <c r="AB98" s="389"/>
      <c r="AD98" s="487"/>
      <c r="AE98" s="488"/>
      <c r="AF98" s="367"/>
      <c r="AG98" s="368"/>
      <c r="AH98" s="368"/>
      <c r="AI98" s="368"/>
      <c r="AJ98" s="368"/>
      <c r="AK98" s="369"/>
      <c r="AL98" s="486"/>
      <c r="AM98" s="487"/>
      <c r="AO98" s="389"/>
      <c r="AP98" s="389"/>
      <c r="AQ98" s="389"/>
      <c r="AR98" s="389"/>
      <c r="AS98" s="389"/>
      <c r="AT98" s="389"/>
      <c r="AU98" s="389"/>
      <c r="AV98" s="389"/>
      <c r="AW98" s="389"/>
    </row>
    <row r="99" spans="21:49" ht="7.5" customHeight="1">
      <c r="AF99" s="367"/>
      <c r="AG99" s="368"/>
      <c r="AH99" s="368" t="s">
        <v>138</v>
      </c>
      <c r="AI99" s="368"/>
      <c r="AJ99" s="368"/>
      <c r="AK99" s="369"/>
    </row>
    <row r="100" spans="21:49" ht="7.5" customHeight="1">
      <c r="AF100" s="367"/>
      <c r="AG100" s="368"/>
      <c r="AH100" s="368"/>
      <c r="AI100" s="368"/>
      <c r="AJ100" s="368"/>
      <c r="AK100" s="369"/>
    </row>
    <row r="101" spans="21:49" ht="9.9499999999999993" customHeight="1"/>
    <row r="102" spans="21:49" ht="9.9499999999999993" customHeight="1"/>
    <row r="103" spans="21:49" ht="9.9499999999999993" customHeight="1"/>
  </sheetData>
  <protectedRanges>
    <protectedRange sqref="AD8:AE9 AO8:AP9 AO16:AP17 AZ8:BA9 AZ16:BA17 AZ24:BA25" name="範囲1"/>
  </protectedRanges>
  <mergeCells count="476">
    <mergeCell ref="AD88:AE89"/>
    <mergeCell ref="AH84:AI85"/>
    <mergeCell ref="AH86:AI87"/>
    <mergeCell ref="AH88:AI89"/>
    <mergeCell ref="AB86:AC87"/>
    <mergeCell ref="AJ86:AK87"/>
    <mergeCell ref="AF93:AG94"/>
    <mergeCell ref="AF86:AG87"/>
    <mergeCell ref="AF88:AG89"/>
    <mergeCell ref="AF84:AG85"/>
    <mergeCell ref="AO97:AW98"/>
    <mergeCell ref="U97:AB98"/>
    <mergeCell ref="AL97:AM98"/>
    <mergeCell ref="AF99:AG100"/>
    <mergeCell ref="AH99:AI100"/>
    <mergeCell ref="AJ99:AK100"/>
    <mergeCell ref="AF95:AG96"/>
    <mergeCell ref="AH95:AI96"/>
    <mergeCell ref="AJ95:AK96"/>
    <mergeCell ref="AD97:AE98"/>
    <mergeCell ref="AF97:AG98"/>
    <mergeCell ref="AH97:AI98"/>
    <mergeCell ref="AJ97:AK98"/>
    <mergeCell ref="J81:L82"/>
    <mergeCell ref="BE81:BG82"/>
    <mergeCell ref="AG82:AJ83"/>
    <mergeCell ref="J83:T86"/>
    <mergeCell ref="AW83:BG86"/>
    <mergeCell ref="AW78:AX79"/>
    <mergeCell ref="AY78:AZ79"/>
    <mergeCell ref="BA78:BB79"/>
    <mergeCell ref="BC78:BD79"/>
    <mergeCell ref="O80:P81"/>
    <mergeCell ref="Q80:R81"/>
    <mergeCell ref="S80:T81"/>
    <mergeCell ref="AW80:AX81"/>
    <mergeCell ref="AY80:AZ81"/>
    <mergeCell ref="BA80:BB81"/>
    <mergeCell ref="M78:N79"/>
    <mergeCell ref="O78:P79"/>
    <mergeCell ref="Q78:R79"/>
    <mergeCell ref="S78:T79"/>
    <mergeCell ref="U78:V79"/>
    <mergeCell ref="AU78:AV79"/>
    <mergeCell ref="AD84:AE85"/>
    <mergeCell ref="AD86:AE87"/>
    <mergeCell ref="O76:P77"/>
    <mergeCell ref="Q76:R77"/>
    <mergeCell ref="S76:T77"/>
    <mergeCell ref="AW76:AX77"/>
    <mergeCell ref="AY76:AZ77"/>
    <mergeCell ref="BA76:BB77"/>
    <mergeCell ref="AC66:AN69"/>
    <mergeCell ref="J69:L70"/>
    <mergeCell ref="BE69:BG70"/>
    <mergeCell ref="J71:T74"/>
    <mergeCell ref="AW71:BG74"/>
    <mergeCell ref="V73:X74"/>
    <mergeCell ref="AS73:AU74"/>
    <mergeCell ref="W57:AS59"/>
    <mergeCell ref="AF63:AK64"/>
    <mergeCell ref="FG38:FL39"/>
    <mergeCell ref="FM38:FR39"/>
    <mergeCell ref="B42:I43"/>
    <mergeCell ref="J42:AE43"/>
    <mergeCell ref="B44:I45"/>
    <mergeCell ref="J44:AE45"/>
    <mergeCell ref="AK37:AK38"/>
    <mergeCell ref="AL37:AM38"/>
    <mergeCell ref="DP37:DQ38"/>
    <mergeCell ref="DR37:DS38"/>
    <mergeCell ref="DZ37:EA38"/>
    <mergeCell ref="EB37:EC38"/>
    <mergeCell ref="BB38:BG39"/>
    <mergeCell ref="BH38:BM39"/>
    <mergeCell ref="BN38:BS39"/>
    <mergeCell ref="M37:N38"/>
    <mergeCell ref="O37:O38"/>
    <mergeCell ref="P37:Q38"/>
    <mergeCell ref="AO34:AP37"/>
    <mergeCell ref="BB34:BC35"/>
    <mergeCell ref="BD34:BE35"/>
    <mergeCell ref="BF34:BG35"/>
    <mergeCell ref="BB36:BG37"/>
    <mergeCell ref="B46:I47"/>
    <mergeCell ref="J46:AE47"/>
    <mergeCell ref="B48:I49"/>
    <mergeCell ref="J48:AE49"/>
    <mergeCell ref="M35:N36"/>
    <mergeCell ref="O35:O36"/>
    <mergeCell ref="P35:Q36"/>
    <mergeCell ref="X35:Y36"/>
    <mergeCell ref="AA35:AB36"/>
    <mergeCell ref="AI35:AJ36"/>
    <mergeCell ref="AK35:AK36"/>
    <mergeCell ref="AL35:AM36"/>
    <mergeCell ref="X37:Y38"/>
    <mergeCell ref="AA37:AB38"/>
    <mergeCell ref="AI37:AJ38"/>
    <mergeCell ref="B34:I37"/>
    <mergeCell ref="J34:K37"/>
    <mergeCell ref="S34:T37"/>
    <mergeCell ref="U34:V37"/>
    <mergeCell ref="AD34:AE37"/>
    <mergeCell ref="AF34:AG37"/>
    <mergeCell ref="FM34:FN35"/>
    <mergeCell ref="EJ35:EK36"/>
    <mergeCell ref="EL35:EM36"/>
    <mergeCell ref="DP35:DQ36"/>
    <mergeCell ref="DR35:DS36"/>
    <mergeCell ref="DZ35:EA36"/>
    <mergeCell ref="EB35:EC36"/>
    <mergeCell ref="BN36:BS37"/>
    <mergeCell ref="BH34:BI35"/>
    <mergeCell ref="BJ34:BK35"/>
    <mergeCell ref="DZ33:EA34"/>
    <mergeCell ref="EB33:EC34"/>
    <mergeCell ref="FC34:FD35"/>
    <mergeCell ref="DU34:DV37"/>
    <mergeCell ref="DW34:DX37"/>
    <mergeCell ref="EE34:EF37"/>
    <mergeCell ref="EG34:EH37"/>
    <mergeCell ref="EO34:EP37"/>
    <mergeCell ref="FA34:FB35"/>
    <mergeCell ref="EJ37:EK38"/>
    <mergeCell ref="EL37:EM38"/>
    <mergeCell ref="EJ33:EK34"/>
    <mergeCell ref="EL33:EM34"/>
    <mergeCell ref="FS32:FT39"/>
    <mergeCell ref="M33:N34"/>
    <mergeCell ref="O33:O34"/>
    <mergeCell ref="P33:Q34"/>
    <mergeCell ref="X33:Y34"/>
    <mergeCell ref="AA33:AB34"/>
    <mergeCell ref="AI33:AJ34"/>
    <mergeCell ref="AK33:AK34"/>
    <mergeCell ref="AL33:AM34"/>
    <mergeCell ref="DP33:DQ34"/>
    <mergeCell ref="FA38:FF39"/>
    <mergeCell ref="BL34:BM35"/>
    <mergeCell ref="BN34:BO35"/>
    <mergeCell ref="BP34:BQ35"/>
    <mergeCell ref="BR34:BS35"/>
    <mergeCell ref="DE34:DL37"/>
    <mergeCell ref="DM34:DN37"/>
    <mergeCell ref="BH36:BM37"/>
    <mergeCell ref="FO34:FP35"/>
    <mergeCell ref="FQ34:FR35"/>
    <mergeCell ref="FE34:FF35"/>
    <mergeCell ref="FG34:FH35"/>
    <mergeCell ref="FI34:FJ35"/>
    <mergeCell ref="FK34:FL35"/>
    <mergeCell ref="FM30:FR31"/>
    <mergeCell ref="B32:C33"/>
    <mergeCell ref="AQ32:BA39"/>
    <mergeCell ref="BB32:BG33"/>
    <mergeCell ref="BH32:BM33"/>
    <mergeCell ref="BN32:BS33"/>
    <mergeCell ref="BT32:BU39"/>
    <mergeCell ref="DE32:DF33"/>
    <mergeCell ref="EQ32:EZ39"/>
    <mergeCell ref="DR33:DS34"/>
    <mergeCell ref="EV29:EW30"/>
    <mergeCell ref="BB30:BG31"/>
    <mergeCell ref="BH30:BM31"/>
    <mergeCell ref="BN30:BS31"/>
    <mergeCell ref="FA30:FF31"/>
    <mergeCell ref="FG30:FL31"/>
    <mergeCell ref="AW29:AX30"/>
    <mergeCell ref="DP29:DQ30"/>
    <mergeCell ref="DR29:DS30"/>
    <mergeCell ref="DZ29:EA30"/>
    <mergeCell ref="EB29:EC30"/>
    <mergeCell ref="ET29:EU30"/>
    <mergeCell ref="B26:I29"/>
    <mergeCell ref="J26:K29"/>
    <mergeCell ref="M29:N30"/>
    <mergeCell ref="P29:Q30"/>
    <mergeCell ref="X29:Y30"/>
    <mergeCell ref="Z29:Z30"/>
    <mergeCell ref="AA29:AB30"/>
    <mergeCell ref="DZ27:EA28"/>
    <mergeCell ref="EB27:EC28"/>
    <mergeCell ref="BJ26:BK27"/>
    <mergeCell ref="BL26:BM27"/>
    <mergeCell ref="BN26:BO27"/>
    <mergeCell ref="BP26:BQ27"/>
    <mergeCell ref="BR26:BS27"/>
    <mergeCell ref="DE26:DL29"/>
    <mergeCell ref="AQ26:AR29"/>
    <mergeCell ref="AZ26:BA29"/>
    <mergeCell ref="BB26:BC27"/>
    <mergeCell ref="BD26:BE27"/>
    <mergeCell ref="BF26:BG27"/>
    <mergeCell ref="BH26:BI27"/>
    <mergeCell ref="FX26:FX29"/>
    <mergeCell ref="M27:N28"/>
    <mergeCell ref="P27:Q28"/>
    <mergeCell ref="X27:Y28"/>
    <mergeCell ref="Z27:Z28"/>
    <mergeCell ref="AA27:AB28"/>
    <mergeCell ref="AT27:AU28"/>
    <mergeCell ref="FA26:FB27"/>
    <mergeCell ref="FC26:FD27"/>
    <mergeCell ref="FE26:FF27"/>
    <mergeCell ref="FG26:FH27"/>
    <mergeCell ref="FI26:FJ27"/>
    <mergeCell ref="FK26:FL27"/>
    <mergeCell ref="DM26:DN29"/>
    <mergeCell ref="DU26:DV29"/>
    <mergeCell ref="DW26:DX29"/>
    <mergeCell ref="EE26:EF29"/>
    <mergeCell ref="EQ26:ER29"/>
    <mergeCell ref="EY26:EZ29"/>
    <mergeCell ref="DP27:DQ28"/>
    <mergeCell ref="DR27:DS28"/>
    <mergeCell ref="ET27:EU28"/>
    <mergeCell ref="EV27:EW28"/>
    <mergeCell ref="BB28:BG29"/>
    <mergeCell ref="FS24:FT31"/>
    <mergeCell ref="M25:N26"/>
    <mergeCell ref="P25:Q26"/>
    <mergeCell ref="X25:Y26"/>
    <mergeCell ref="Z25:Z26"/>
    <mergeCell ref="AA25:AB26"/>
    <mergeCell ref="AT25:AU26"/>
    <mergeCell ref="AV25:AV26"/>
    <mergeCell ref="AW25:AX26"/>
    <mergeCell ref="DP25:DQ26"/>
    <mergeCell ref="AV27:AV28"/>
    <mergeCell ref="AW27:AX28"/>
    <mergeCell ref="AT29:AU30"/>
    <mergeCell ref="AV29:AV30"/>
    <mergeCell ref="DR25:DS26"/>
    <mergeCell ref="DZ25:EA26"/>
    <mergeCell ref="EB25:EC26"/>
    <mergeCell ref="ET25:EU26"/>
    <mergeCell ref="EV25:EW26"/>
    <mergeCell ref="FM26:FN27"/>
    <mergeCell ref="FO26:FP27"/>
    <mergeCell ref="FQ26:FR27"/>
    <mergeCell ref="BH28:BM29"/>
    <mergeCell ref="BN28:BS29"/>
    <mergeCell ref="FM22:FR23"/>
    <mergeCell ref="B24:C25"/>
    <mergeCell ref="AF24:AP31"/>
    <mergeCell ref="AZ24:BA25"/>
    <mergeCell ref="BB24:BG25"/>
    <mergeCell ref="BH24:BM25"/>
    <mergeCell ref="BN24:BS25"/>
    <mergeCell ref="BT24:BU31"/>
    <mergeCell ref="DE24:DF25"/>
    <mergeCell ref="EG24:EP31"/>
    <mergeCell ref="EV21:EW22"/>
    <mergeCell ref="BB22:BG23"/>
    <mergeCell ref="BH22:BM23"/>
    <mergeCell ref="BN22:BS23"/>
    <mergeCell ref="FA22:FF23"/>
    <mergeCell ref="FG22:FL23"/>
    <mergeCell ref="B18:I21"/>
    <mergeCell ref="J18:K21"/>
    <mergeCell ref="BD18:BE19"/>
    <mergeCell ref="BF18:BG19"/>
    <mergeCell ref="BH18:BI19"/>
    <mergeCell ref="S26:T29"/>
    <mergeCell ref="U26:V29"/>
    <mergeCell ref="AD26:AE29"/>
    <mergeCell ref="FX20:FX23"/>
    <mergeCell ref="M21:N22"/>
    <mergeCell ref="O21:O22"/>
    <mergeCell ref="P21:Q22"/>
    <mergeCell ref="AI21:AJ22"/>
    <mergeCell ref="AK21:AK22"/>
    <mergeCell ref="AL21:AM22"/>
    <mergeCell ref="AT21:AU22"/>
    <mergeCell ref="AW21:AX22"/>
    <mergeCell ref="DP21:DQ22"/>
    <mergeCell ref="AW19:AX20"/>
    <mergeCell ref="DP19:DQ20"/>
    <mergeCell ref="DR19:DS20"/>
    <mergeCell ref="EJ19:EK20"/>
    <mergeCell ref="EL19:EM20"/>
    <mergeCell ref="ET19:EU20"/>
    <mergeCell ref="BB20:BG21"/>
    <mergeCell ref="BH20:BM21"/>
    <mergeCell ref="BN20:BS21"/>
    <mergeCell ref="DR21:DS22"/>
    <mergeCell ref="FM18:FN19"/>
    <mergeCell ref="FO18:FP19"/>
    <mergeCell ref="FQ18:FR19"/>
    <mergeCell ref="M19:N20"/>
    <mergeCell ref="FA18:FB19"/>
    <mergeCell ref="FC18:FD19"/>
    <mergeCell ref="FE18:FF19"/>
    <mergeCell ref="BJ18:BK19"/>
    <mergeCell ref="BL18:BM19"/>
    <mergeCell ref="BN18:BO19"/>
    <mergeCell ref="BP18:BQ19"/>
    <mergeCell ref="BR18:BS19"/>
    <mergeCell ref="DE18:DL21"/>
    <mergeCell ref="ET17:EU18"/>
    <mergeCell ref="EV17:EW18"/>
    <mergeCell ref="DP17:DQ18"/>
    <mergeCell ref="DR17:DS18"/>
    <mergeCell ref="EJ17:EK18"/>
    <mergeCell ref="BB18:BC19"/>
    <mergeCell ref="BN16:BS17"/>
    <mergeCell ref="BT16:BU23"/>
    <mergeCell ref="DE16:DF17"/>
    <mergeCell ref="DW16:EF23"/>
    <mergeCell ref="O19:O20"/>
    <mergeCell ref="P19:Q20"/>
    <mergeCell ref="AI19:AJ20"/>
    <mergeCell ref="AK19:AK20"/>
    <mergeCell ref="AL19:AM20"/>
    <mergeCell ref="AT19:AU20"/>
    <mergeCell ref="S18:T21"/>
    <mergeCell ref="AF18:AG21"/>
    <mergeCell ref="AO18:AP21"/>
    <mergeCell ref="AQ18:AR21"/>
    <mergeCell ref="FS16:FT23"/>
    <mergeCell ref="M17:N18"/>
    <mergeCell ref="O17:O18"/>
    <mergeCell ref="P17:Q18"/>
    <mergeCell ref="AI17:AJ18"/>
    <mergeCell ref="AK17:AK18"/>
    <mergeCell ref="FG18:FH19"/>
    <mergeCell ref="FI18:FJ19"/>
    <mergeCell ref="FK18:FL19"/>
    <mergeCell ref="DM18:DN21"/>
    <mergeCell ref="DU18:DV21"/>
    <mergeCell ref="EG18:EH21"/>
    <mergeCell ref="EO18:EP21"/>
    <mergeCell ref="EQ18:ER21"/>
    <mergeCell ref="EY18:EZ21"/>
    <mergeCell ref="EV19:EW20"/>
    <mergeCell ref="EJ21:EK22"/>
    <mergeCell ref="EL21:EM22"/>
    <mergeCell ref="ET21:EU22"/>
    <mergeCell ref="EL17:EM18"/>
    <mergeCell ref="AZ18:BA21"/>
    <mergeCell ref="AL17:AM18"/>
    <mergeCell ref="AT17:AU18"/>
    <mergeCell ref="AW17:AX18"/>
    <mergeCell ref="FA14:FF15"/>
    <mergeCell ref="FG14:FL15"/>
    <mergeCell ref="FM14:FR15"/>
    <mergeCell ref="FX14:FX17"/>
    <mergeCell ref="B16:C17"/>
    <mergeCell ref="U16:AE23"/>
    <mergeCell ref="AO16:AP17"/>
    <mergeCell ref="AZ16:BA17"/>
    <mergeCell ref="BB16:BG17"/>
    <mergeCell ref="BH16:BM17"/>
    <mergeCell ref="AV13:AV14"/>
    <mergeCell ref="AW13:AX14"/>
    <mergeCell ref="DZ13:EA14"/>
    <mergeCell ref="EB13:EC14"/>
    <mergeCell ref="EJ13:EK14"/>
    <mergeCell ref="EL13:EM14"/>
    <mergeCell ref="BB14:BG15"/>
    <mergeCell ref="BH14:BM15"/>
    <mergeCell ref="BN14:BS15"/>
    <mergeCell ref="X13:Y14"/>
    <mergeCell ref="Z13:Z14"/>
    <mergeCell ref="AA13:AB14"/>
    <mergeCell ref="AI13:AJ14"/>
    <mergeCell ref="AL13:AM14"/>
    <mergeCell ref="EB11:EC12"/>
    <mergeCell ref="EJ11:EK12"/>
    <mergeCell ref="EL11:EM12"/>
    <mergeCell ref="ET11:EU12"/>
    <mergeCell ref="BB12:BG13"/>
    <mergeCell ref="BH12:BM13"/>
    <mergeCell ref="BN12:BS13"/>
    <mergeCell ref="ET13:EU14"/>
    <mergeCell ref="BJ10:BK11"/>
    <mergeCell ref="BL10:BM11"/>
    <mergeCell ref="BN10:BO11"/>
    <mergeCell ref="BP10:BQ11"/>
    <mergeCell ref="BR10:BS11"/>
    <mergeCell ref="DE10:DL13"/>
    <mergeCell ref="EL9:EM10"/>
    <mergeCell ref="ET9:EU10"/>
    <mergeCell ref="FM10:FN11"/>
    <mergeCell ref="FO10:FP11"/>
    <mergeCell ref="FQ10:FR11"/>
    <mergeCell ref="X11:Y12"/>
    <mergeCell ref="Z11:Z12"/>
    <mergeCell ref="AA11:AB12"/>
    <mergeCell ref="AI11:AJ12"/>
    <mergeCell ref="AL11:AM12"/>
    <mergeCell ref="AT11:AU12"/>
    <mergeCell ref="AV11:AV12"/>
    <mergeCell ref="FA10:FB11"/>
    <mergeCell ref="FC10:FD11"/>
    <mergeCell ref="FE10:FF11"/>
    <mergeCell ref="FG10:FH11"/>
    <mergeCell ref="FI10:FJ11"/>
    <mergeCell ref="FK10:FL11"/>
    <mergeCell ref="DW10:DX13"/>
    <mergeCell ref="EE10:EF13"/>
    <mergeCell ref="EG10:EH13"/>
    <mergeCell ref="EO10:EP13"/>
    <mergeCell ref="EQ10:ER13"/>
    <mergeCell ref="EY10:EZ13"/>
    <mergeCell ref="EV11:EW12"/>
    <mergeCell ref="EV13:EW14"/>
    <mergeCell ref="EV9:EW10"/>
    <mergeCell ref="B10:I13"/>
    <mergeCell ref="U10:V13"/>
    <mergeCell ref="AD10:AE13"/>
    <mergeCell ref="AF10:AG13"/>
    <mergeCell ref="AO10:AP13"/>
    <mergeCell ref="AQ10:AR13"/>
    <mergeCell ref="AZ10:BA13"/>
    <mergeCell ref="AT9:AU10"/>
    <mergeCell ref="AV9:AV10"/>
    <mergeCell ref="AW9:AX10"/>
    <mergeCell ref="DZ9:EA10"/>
    <mergeCell ref="EB9:EC10"/>
    <mergeCell ref="EJ9:EK10"/>
    <mergeCell ref="BB10:BC11"/>
    <mergeCell ref="BD10:BE11"/>
    <mergeCell ref="BF10:BG11"/>
    <mergeCell ref="BH10:BI11"/>
    <mergeCell ref="BT8:BU15"/>
    <mergeCell ref="DE8:DF9"/>
    <mergeCell ref="DM8:DV15"/>
    <mergeCell ref="AT13:AU14"/>
    <mergeCell ref="AW11:AX12"/>
    <mergeCell ref="DZ11:EA12"/>
    <mergeCell ref="FS8:FT15"/>
    <mergeCell ref="FX8:FX11"/>
    <mergeCell ref="X9:Y10"/>
    <mergeCell ref="Z9:Z10"/>
    <mergeCell ref="AA9:AB10"/>
    <mergeCell ref="AI9:AJ10"/>
    <mergeCell ref="AL9:AM10"/>
    <mergeCell ref="B6:I7"/>
    <mergeCell ref="DE6:DL7"/>
    <mergeCell ref="B8:C9"/>
    <mergeCell ref="J8:T15"/>
    <mergeCell ref="AD8:AE9"/>
    <mergeCell ref="AO8:AP9"/>
    <mergeCell ref="AZ8:BA9"/>
    <mergeCell ref="BB8:BG9"/>
    <mergeCell ref="BH8:BM9"/>
    <mergeCell ref="BN8:BS9"/>
    <mergeCell ref="FS3:FT7"/>
    <mergeCell ref="J5:T7"/>
    <mergeCell ref="U5:AE7"/>
    <mergeCell ref="AF5:AP7"/>
    <mergeCell ref="AQ5:BA7"/>
    <mergeCell ref="DM5:DV7"/>
    <mergeCell ref="DW5:EF7"/>
    <mergeCell ref="FA3:FF7"/>
    <mergeCell ref="FG3:FL7"/>
    <mergeCell ref="FM3:FR7"/>
    <mergeCell ref="BB3:BG7"/>
    <mergeCell ref="BH3:BM7"/>
    <mergeCell ref="BN3:BS7"/>
    <mergeCell ref="BT3:BU7"/>
    <mergeCell ref="DE3:DL5"/>
    <mergeCell ref="DM3:DN4"/>
    <mergeCell ref="B1:M2"/>
    <mergeCell ref="B3:I5"/>
    <mergeCell ref="J3:K4"/>
    <mergeCell ref="U3:V4"/>
    <mergeCell ref="AF3:AG4"/>
    <mergeCell ref="AQ3:AR4"/>
    <mergeCell ref="EG5:EP7"/>
    <mergeCell ref="EQ5:EZ7"/>
    <mergeCell ref="DW3:DX4"/>
    <mergeCell ref="EG3:EH4"/>
    <mergeCell ref="EQ3:ER4"/>
  </mergeCells>
  <phoneticPr fontId="10"/>
  <pageMargins left="0.25" right="0.25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GD103"/>
  <sheetViews>
    <sheetView topLeftCell="A52" zoomScaleNormal="100" workbookViewId="0">
      <selection activeCell="CH66" sqref="CH66"/>
    </sheetView>
  </sheetViews>
  <sheetFormatPr defaultRowHeight="13.5"/>
  <cols>
    <col min="1" max="1" width="1.625" style="74" customWidth="1"/>
    <col min="2" max="17" width="1.375" style="74" customWidth="1"/>
    <col min="18" max="18" width="1.375" style="189" customWidth="1"/>
    <col min="19" max="73" width="1.375" style="74" customWidth="1"/>
    <col min="74" max="108" width="1.625" style="74" customWidth="1"/>
    <col min="109" max="114" width="2.625" style="74" hidden="1" customWidth="1"/>
    <col min="115" max="176" width="1.625" style="74" hidden="1" customWidth="1"/>
    <col min="177" max="177" width="9" style="74" hidden="1" customWidth="1"/>
    <col min="178" max="180" width="4.125" style="74" hidden="1" customWidth="1"/>
    <col min="181" max="181" width="9" style="74" hidden="1" customWidth="1"/>
    <col min="182" max="182" width="6.5" style="74" hidden="1" customWidth="1"/>
    <col min="183" max="183" width="6.25" style="74" hidden="1" customWidth="1"/>
    <col min="184" max="186" width="9" style="74" hidden="1" customWidth="1"/>
    <col min="187" max="16384" width="9" style="74"/>
  </cols>
  <sheetData>
    <row r="1" spans="1:185" ht="9.9499999999999993" customHeight="1">
      <c r="A1" s="73"/>
      <c r="B1" s="389" t="s">
        <v>42</v>
      </c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189"/>
      <c r="O1" s="189"/>
      <c r="P1" s="189"/>
      <c r="Q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</row>
    <row r="2" spans="1:185" ht="9.9499999999999993" customHeight="1"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</row>
    <row r="3" spans="1:185" ht="8.1" customHeight="1">
      <c r="B3" s="340" t="s">
        <v>39</v>
      </c>
      <c r="C3" s="341"/>
      <c r="D3" s="341"/>
      <c r="E3" s="341"/>
      <c r="F3" s="341"/>
      <c r="G3" s="341"/>
      <c r="H3" s="341"/>
      <c r="I3" s="342"/>
      <c r="J3" s="360">
        <f>B8</f>
        <v>1</v>
      </c>
      <c r="K3" s="361"/>
      <c r="L3" s="75"/>
      <c r="M3" s="75"/>
      <c r="N3" s="75"/>
      <c r="O3" s="75"/>
      <c r="P3" s="75"/>
      <c r="Q3" s="75"/>
      <c r="R3" s="75"/>
      <c r="S3" s="75"/>
      <c r="T3" s="76"/>
      <c r="U3" s="360">
        <f>B16</f>
        <v>2</v>
      </c>
      <c r="V3" s="361"/>
      <c r="W3" s="75"/>
      <c r="X3" s="75"/>
      <c r="Y3" s="75"/>
      <c r="Z3" s="75"/>
      <c r="AA3" s="75"/>
      <c r="AB3" s="75"/>
      <c r="AC3" s="75"/>
      <c r="AD3" s="75"/>
      <c r="AE3" s="76"/>
      <c r="AF3" s="360">
        <f>B24</f>
        <v>3</v>
      </c>
      <c r="AG3" s="361"/>
      <c r="AH3" s="75"/>
      <c r="AI3" s="75"/>
      <c r="AJ3" s="75"/>
      <c r="AK3" s="75"/>
      <c r="AL3" s="75"/>
      <c r="AM3" s="75"/>
      <c r="AN3" s="75"/>
      <c r="AO3" s="75"/>
      <c r="AP3" s="76"/>
      <c r="AQ3" s="360">
        <f>B32</f>
        <v>4</v>
      </c>
      <c r="AR3" s="361"/>
      <c r="AS3" s="75"/>
      <c r="AT3" s="75"/>
      <c r="AU3" s="75"/>
      <c r="AV3" s="75"/>
      <c r="AW3" s="75"/>
      <c r="AX3" s="75"/>
      <c r="AY3" s="75"/>
      <c r="AZ3" s="75"/>
      <c r="BA3" s="76"/>
      <c r="BB3" s="364" t="s">
        <v>0</v>
      </c>
      <c r="BC3" s="364"/>
      <c r="BD3" s="364"/>
      <c r="BE3" s="364"/>
      <c r="BF3" s="364"/>
      <c r="BG3" s="364"/>
      <c r="BH3" s="364" t="s">
        <v>1</v>
      </c>
      <c r="BI3" s="364"/>
      <c r="BJ3" s="364"/>
      <c r="BK3" s="364"/>
      <c r="BL3" s="364"/>
      <c r="BM3" s="364"/>
      <c r="BN3" s="364" t="s">
        <v>2</v>
      </c>
      <c r="BO3" s="364"/>
      <c r="BP3" s="364"/>
      <c r="BQ3" s="364"/>
      <c r="BR3" s="364"/>
      <c r="BS3" s="364"/>
      <c r="BT3" s="390" t="s">
        <v>3</v>
      </c>
      <c r="BU3" s="390"/>
      <c r="BV3" s="77"/>
      <c r="BW3" s="77"/>
      <c r="BX3" s="77"/>
      <c r="BY3" s="77"/>
      <c r="BZ3" s="77"/>
      <c r="CA3" s="77"/>
      <c r="CB3" s="77"/>
      <c r="CC3" s="77"/>
      <c r="CD3" s="77"/>
      <c r="CE3" s="77"/>
      <c r="DE3" s="386" t="s">
        <v>5</v>
      </c>
      <c r="DF3" s="387"/>
      <c r="DG3" s="387"/>
      <c r="DH3" s="387"/>
      <c r="DI3" s="387"/>
      <c r="DJ3" s="387"/>
      <c r="DK3" s="387"/>
      <c r="DL3" s="388"/>
      <c r="DM3" s="360">
        <v>1</v>
      </c>
      <c r="DN3" s="361"/>
      <c r="DO3" s="75"/>
      <c r="DP3" s="75"/>
      <c r="DQ3" s="75"/>
      <c r="DR3" s="75"/>
      <c r="DS3" s="75"/>
      <c r="DT3" s="75"/>
      <c r="DU3" s="75"/>
      <c r="DV3" s="76"/>
      <c r="DW3" s="360">
        <v>2</v>
      </c>
      <c r="DX3" s="361"/>
      <c r="DY3" s="75"/>
      <c r="DZ3" s="75"/>
      <c r="EA3" s="75"/>
      <c r="EB3" s="75"/>
      <c r="EC3" s="75"/>
      <c r="ED3" s="75"/>
      <c r="EE3" s="75"/>
      <c r="EF3" s="76"/>
      <c r="EG3" s="360">
        <v>3</v>
      </c>
      <c r="EH3" s="361"/>
      <c r="EI3" s="75"/>
      <c r="EJ3" s="75"/>
      <c r="EK3" s="75"/>
      <c r="EL3" s="75"/>
      <c r="EM3" s="75"/>
      <c r="EN3" s="75"/>
      <c r="EO3" s="75"/>
      <c r="EP3" s="76"/>
      <c r="EQ3" s="360">
        <v>4</v>
      </c>
      <c r="ER3" s="361"/>
      <c r="ES3" s="75"/>
      <c r="ET3" s="75"/>
      <c r="EU3" s="75"/>
      <c r="EV3" s="75"/>
      <c r="EW3" s="75"/>
      <c r="EX3" s="75"/>
      <c r="EY3" s="75"/>
      <c r="EZ3" s="76"/>
      <c r="FA3" s="364" t="s">
        <v>0</v>
      </c>
      <c r="FB3" s="364"/>
      <c r="FC3" s="364"/>
      <c r="FD3" s="364"/>
      <c r="FE3" s="364"/>
      <c r="FF3" s="364"/>
      <c r="FG3" s="364" t="s">
        <v>1</v>
      </c>
      <c r="FH3" s="364"/>
      <c r="FI3" s="364"/>
      <c r="FJ3" s="364"/>
      <c r="FK3" s="364"/>
      <c r="FL3" s="364"/>
      <c r="FM3" s="364" t="s">
        <v>2</v>
      </c>
      <c r="FN3" s="364"/>
      <c r="FO3" s="364"/>
      <c r="FP3" s="364"/>
      <c r="FQ3" s="364"/>
      <c r="FR3" s="364"/>
      <c r="FS3" s="390" t="s">
        <v>3</v>
      </c>
      <c r="FT3" s="390"/>
    </row>
    <row r="4" spans="1:185" ht="8.1" customHeight="1">
      <c r="B4" s="343"/>
      <c r="C4" s="344"/>
      <c r="D4" s="344"/>
      <c r="E4" s="344"/>
      <c r="F4" s="344"/>
      <c r="G4" s="344"/>
      <c r="H4" s="344"/>
      <c r="I4" s="345"/>
      <c r="J4" s="362"/>
      <c r="K4" s="363"/>
      <c r="L4" s="78"/>
      <c r="M4" s="78"/>
      <c r="N4" s="78"/>
      <c r="O4" s="78"/>
      <c r="P4" s="78"/>
      <c r="Q4" s="78"/>
      <c r="R4" s="78"/>
      <c r="S4" s="78"/>
      <c r="T4" s="79"/>
      <c r="U4" s="362"/>
      <c r="V4" s="363"/>
      <c r="W4" s="78"/>
      <c r="X4" s="78"/>
      <c r="Y4" s="78"/>
      <c r="Z4" s="78"/>
      <c r="AA4" s="78"/>
      <c r="AB4" s="78"/>
      <c r="AC4" s="78"/>
      <c r="AD4" s="78"/>
      <c r="AE4" s="79"/>
      <c r="AF4" s="362"/>
      <c r="AG4" s="363"/>
      <c r="AH4" s="78"/>
      <c r="AI4" s="78"/>
      <c r="AJ4" s="78"/>
      <c r="AK4" s="78"/>
      <c r="AL4" s="78"/>
      <c r="AM4" s="78"/>
      <c r="AN4" s="78"/>
      <c r="AO4" s="78"/>
      <c r="AP4" s="79"/>
      <c r="AQ4" s="362"/>
      <c r="AR4" s="363"/>
      <c r="AS4" s="78"/>
      <c r="AT4" s="78"/>
      <c r="AU4" s="78"/>
      <c r="AV4" s="78"/>
      <c r="AW4" s="78"/>
      <c r="AX4" s="78"/>
      <c r="AY4" s="78"/>
      <c r="AZ4" s="78"/>
      <c r="BA4" s="79"/>
      <c r="BB4" s="364"/>
      <c r="BC4" s="364"/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4"/>
      <c r="BQ4" s="364"/>
      <c r="BR4" s="364"/>
      <c r="BS4" s="364"/>
      <c r="BT4" s="390"/>
      <c r="BU4" s="390"/>
      <c r="BV4" s="77"/>
      <c r="BW4" s="77"/>
      <c r="BX4" s="77"/>
      <c r="BY4" s="77"/>
      <c r="BZ4" s="77"/>
      <c r="CA4" s="77"/>
      <c r="CB4" s="77"/>
      <c r="CC4" s="77"/>
      <c r="CD4" s="77"/>
      <c r="CE4" s="77"/>
      <c r="DE4" s="367"/>
      <c r="DF4" s="368"/>
      <c r="DG4" s="368"/>
      <c r="DH4" s="368"/>
      <c r="DI4" s="368"/>
      <c r="DJ4" s="368"/>
      <c r="DK4" s="368"/>
      <c r="DL4" s="369"/>
      <c r="DM4" s="362"/>
      <c r="DN4" s="363"/>
      <c r="DO4" s="78"/>
      <c r="DP4" s="78"/>
      <c r="DQ4" s="78"/>
      <c r="DR4" s="78"/>
      <c r="DS4" s="78"/>
      <c r="DT4" s="78"/>
      <c r="DU4" s="78"/>
      <c r="DV4" s="79"/>
      <c r="DW4" s="362"/>
      <c r="DX4" s="363"/>
      <c r="DY4" s="78"/>
      <c r="DZ4" s="78"/>
      <c r="EA4" s="78"/>
      <c r="EB4" s="78"/>
      <c r="EC4" s="78"/>
      <c r="ED4" s="78"/>
      <c r="EE4" s="78"/>
      <c r="EF4" s="79"/>
      <c r="EG4" s="362"/>
      <c r="EH4" s="363"/>
      <c r="EI4" s="78"/>
      <c r="EJ4" s="78"/>
      <c r="EK4" s="78"/>
      <c r="EL4" s="78"/>
      <c r="EM4" s="78"/>
      <c r="EN4" s="78"/>
      <c r="EO4" s="78"/>
      <c r="EP4" s="79"/>
      <c r="EQ4" s="362"/>
      <c r="ER4" s="363"/>
      <c r="ES4" s="78"/>
      <c r="ET4" s="78"/>
      <c r="EU4" s="78"/>
      <c r="EV4" s="78"/>
      <c r="EW4" s="78"/>
      <c r="EX4" s="78"/>
      <c r="EY4" s="78"/>
      <c r="EZ4" s="79"/>
      <c r="FA4" s="364"/>
      <c r="FB4" s="364"/>
      <c r="FC4" s="364"/>
      <c r="FD4" s="364"/>
      <c r="FE4" s="364"/>
      <c r="FF4" s="364"/>
      <c r="FG4" s="364"/>
      <c r="FH4" s="364"/>
      <c r="FI4" s="364"/>
      <c r="FJ4" s="364"/>
      <c r="FK4" s="364"/>
      <c r="FL4" s="364"/>
      <c r="FM4" s="364"/>
      <c r="FN4" s="364"/>
      <c r="FO4" s="364"/>
      <c r="FP4" s="364"/>
      <c r="FQ4" s="364"/>
      <c r="FR4" s="364"/>
      <c r="FS4" s="390"/>
      <c r="FT4" s="390"/>
    </row>
    <row r="5" spans="1:185" ht="8.1" customHeight="1">
      <c r="B5" s="343"/>
      <c r="C5" s="344"/>
      <c r="D5" s="344"/>
      <c r="E5" s="344"/>
      <c r="F5" s="344"/>
      <c r="G5" s="344"/>
      <c r="H5" s="344"/>
      <c r="I5" s="345"/>
      <c r="J5" s="304" t="str">
        <f>B10</f>
        <v>キリンメッツ</v>
      </c>
      <c r="K5" s="305"/>
      <c r="L5" s="305"/>
      <c r="M5" s="305"/>
      <c r="N5" s="305"/>
      <c r="O5" s="305"/>
      <c r="P5" s="305"/>
      <c r="Q5" s="305"/>
      <c r="R5" s="305"/>
      <c r="S5" s="305"/>
      <c r="T5" s="306"/>
      <c r="U5" s="304" t="str">
        <f>B18</f>
        <v>スカイメッツ</v>
      </c>
      <c r="V5" s="305"/>
      <c r="W5" s="305"/>
      <c r="X5" s="305"/>
      <c r="Y5" s="305"/>
      <c r="Z5" s="305"/>
      <c r="AA5" s="305"/>
      <c r="AB5" s="305"/>
      <c r="AC5" s="305"/>
      <c r="AD5" s="305"/>
      <c r="AE5" s="306"/>
      <c r="AF5" s="304" t="str">
        <f>B26</f>
        <v>ジョリーズ</v>
      </c>
      <c r="AG5" s="305"/>
      <c r="AH5" s="305"/>
      <c r="AI5" s="305"/>
      <c r="AJ5" s="305"/>
      <c r="AK5" s="305"/>
      <c r="AL5" s="305"/>
      <c r="AM5" s="305"/>
      <c r="AN5" s="305"/>
      <c r="AO5" s="305"/>
      <c r="AP5" s="306"/>
      <c r="AQ5" s="304" t="str">
        <f>B34</f>
        <v>プリッツ</v>
      </c>
      <c r="AR5" s="305"/>
      <c r="AS5" s="305"/>
      <c r="AT5" s="305"/>
      <c r="AU5" s="305"/>
      <c r="AV5" s="305"/>
      <c r="AW5" s="305"/>
      <c r="AX5" s="305"/>
      <c r="AY5" s="305"/>
      <c r="AZ5" s="305"/>
      <c r="BA5" s="306"/>
      <c r="BB5" s="364"/>
      <c r="BC5" s="364"/>
      <c r="BD5" s="364"/>
      <c r="BE5" s="364"/>
      <c r="BF5" s="364"/>
      <c r="BG5" s="364"/>
      <c r="BH5" s="364"/>
      <c r="BI5" s="364"/>
      <c r="BJ5" s="364"/>
      <c r="BK5" s="364"/>
      <c r="BL5" s="364"/>
      <c r="BM5" s="364"/>
      <c r="BN5" s="364"/>
      <c r="BO5" s="364"/>
      <c r="BP5" s="364"/>
      <c r="BQ5" s="364"/>
      <c r="BR5" s="364"/>
      <c r="BS5" s="364"/>
      <c r="BT5" s="390"/>
      <c r="BU5" s="390"/>
      <c r="BV5" s="77"/>
      <c r="BW5" s="77"/>
      <c r="BX5" s="77"/>
      <c r="BY5" s="77"/>
      <c r="BZ5" s="77"/>
      <c r="CA5" s="77"/>
      <c r="CB5" s="77"/>
      <c r="CC5" s="77"/>
      <c r="CD5" s="77"/>
      <c r="CE5" s="77"/>
      <c r="DE5" s="367"/>
      <c r="DF5" s="368"/>
      <c r="DG5" s="368"/>
      <c r="DH5" s="368"/>
      <c r="DI5" s="368"/>
      <c r="DJ5" s="368"/>
      <c r="DK5" s="368"/>
      <c r="DL5" s="369"/>
      <c r="DM5" s="304" t="str">
        <f>DE10</f>
        <v>キリンメッツ</v>
      </c>
      <c r="DN5" s="305"/>
      <c r="DO5" s="305"/>
      <c r="DP5" s="305"/>
      <c r="DQ5" s="305"/>
      <c r="DR5" s="305"/>
      <c r="DS5" s="305"/>
      <c r="DT5" s="305"/>
      <c r="DU5" s="305"/>
      <c r="DV5" s="306"/>
      <c r="DW5" s="304" t="str">
        <f>DE18</f>
        <v>スカイメッツ</v>
      </c>
      <c r="DX5" s="305"/>
      <c r="DY5" s="305"/>
      <c r="DZ5" s="305"/>
      <c r="EA5" s="305"/>
      <c r="EB5" s="305"/>
      <c r="EC5" s="305"/>
      <c r="ED5" s="305"/>
      <c r="EE5" s="305"/>
      <c r="EF5" s="306"/>
      <c r="EG5" s="304" t="str">
        <f>DE26</f>
        <v>ジョリーズ</v>
      </c>
      <c r="EH5" s="305"/>
      <c r="EI5" s="305"/>
      <c r="EJ5" s="305"/>
      <c r="EK5" s="305"/>
      <c r="EL5" s="305"/>
      <c r="EM5" s="305"/>
      <c r="EN5" s="305"/>
      <c r="EO5" s="305"/>
      <c r="EP5" s="306"/>
      <c r="EQ5" s="304" t="str">
        <f>DE34</f>
        <v>プリッツ</v>
      </c>
      <c r="ER5" s="305"/>
      <c r="ES5" s="305"/>
      <c r="ET5" s="305"/>
      <c r="EU5" s="305"/>
      <c r="EV5" s="305"/>
      <c r="EW5" s="305"/>
      <c r="EX5" s="305"/>
      <c r="EY5" s="305"/>
      <c r="EZ5" s="306"/>
      <c r="FA5" s="364"/>
      <c r="FB5" s="364"/>
      <c r="FC5" s="364"/>
      <c r="FD5" s="364"/>
      <c r="FE5" s="364"/>
      <c r="FF5" s="364"/>
      <c r="FG5" s="364"/>
      <c r="FH5" s="364"/>
      <c r="FI5" s="364"/>
      <c r="FJ5" s="364"/>
      <c r="FK5" s="364"/>
      <c r="FL5" s="364"/>
      <c r="FM5" s="364"/>
      <c r="FN5" s="364"/>
      <c r="FO5" s="364"/>
      <c r="FP5" s="364"/>
      <c r="FQ5" s="364"/>
      <c r="FR5" s="364"/>
      <c r="FS5" s="390"/>
      <c r="FT5" s="390"/>
    </row>
    <row r="6" spans="1:185" ht="8.1" customHeight="1">
      <c r="B6" s="347" t="s">
        <v>40</v>
      </c>
      <c r="C6" s="348"/>
      <c r="D6" s="348"/>
      <c r="E6" s="348"/>
      <c r="F6" s="348"/>
      <c r="G6" s="348"/>
      <c r="H6" s="348"/>
      <c r="I6" s="349"/>
      <c r="J6" s="304"/>
      <c r="K6" s="305"/>
      <c r="L6" s="305"/>
      <c r="M6" s="305"/>
      <c r="N6" s="305"/>
      <c r="O6" s="305"/>
      <c r="P6" s="305"/>
      <c r="Q6" s="305"/>
      <c r="R6" s="305"/>
      <c r="S6" s="305"/>
      <c r="T6" s="306"/>
      <c r="U6" s="304"/>
      <c r="V6" s="305"/>
      <c r="W6" s="305"/>
      <c r="X6" s="305"/>
      <c r="Y6" s="305"/>
      <c r="Z6" s="305"/>
      <c r="AA6" s="305"/>
      <c r="AB6" s="305"/>
      <c r="AC6" s="305"/>
      <c r="AD6" s="305"/>
      <c r="AE6" s="306"/>
      <c r="AF6" s="304"/>
      <c r="AG6" s="305"/>
      <c r="AH6" s="305"/>
      <c r="AI6" s="305"/>
      <c r="AJ6" s="305"/>
      <c r="AK6" s="305"/>
      <c r="AL6" s="305"/>
      <c r="AM6" s="305"/>
      <c r="AN6" s="305"/>
      <c r="AO6" s="305"/>
      <c r="AP6" s="306"/>
      <c r="AQ6" s="304"/>
      <c r="AR6" s="305"/>
      <c r="AS6" s="305"/>
      <c r="AT6" s="305"/>
      <c r="AU6" s="305"/>
      <c r="AV6" s="305"/>
      <c r="AW6" s="305"/>
      <c r="AX6" s="305"/>
      <c r="AY6" s="305"/>
      <c r="AZ6" s="305"/>
      <c r="BA6" s="306"/>
      <c r="BB6" s="364"/>
      <c r="BC6" s="364"/>
      <c r="BD6" s="364"/>
      <c r="BE6" s="364"/>
      <c r="BF6" s="364"/>
      <c r="BG6" s="364"/>
      <c r="BH6" s="364"/>
      <c r="BI6" s="364"/>
      <c r="BJ6" s="364"/>
      <c r="BK6" s="364"/>
      <c r="BL6" s="364"/>
      <c r="BM6" s="364"/>
      <c r="BN6" s="364"/>
      <c r="BO6" s="364"/>
      <c r="BP6" s="364"/>
      <c r="BQ6" s="364"/>
      <c r="BR6" s="364"/>
      <c r="BS6" s="364"/>
      <c r="BT6" s="390"/>
      <c r="BU6" s="390"/>
      <c r="BV6" s="77"/>
      <c r="BW6" s="77"/>
      <c r="BX6" s="77"/>
      <c r="BY6" s="77"/>
      <c r="BZ6" s="77"/>
      <c r="CA6" s="77"/>
      <c r="CB6" s="77"/>
      <c r="CC6" s="77"/>
      <c r="CD6" s="77"/>
      <c r="CE6" s="77"/>
      <c r="DE6" s="367" t="s">
        <v>6</v>
      </c>
      <c r="DF6" s="368"/>
      <c r="DG6" s="368"/>
      <c r="DH6" s="368"/>
      <c r="DI6" s="368"/>
      <c r="DJ6" s="368"/>
      <c r="DK6" s="368"/>
      <c r="DL6" s="369"/>
      <c r="DM6" s="304"/>
      <c r="DN6" s="305"/>
      <c r="DO6" s="305"/>
      <c r="DP6" s="305"/>
      <c r="DQ6" s="305"/>
      <c r="DR6" s="305"/>
      <c r="DS6" s="305"/>
      <c r="DT6" s="305"/>
      <c r="DU6" s="305"/>
      <c r="DV6" s="306"/>
      <c r="DW6" s="304"/>
      <c r="DX6" s="305"/>
      <c r="DY6" s="305"/>
      <c r="DZ6" s="305"/>
      <c r="EA6" s="305"/>
      <c r="EB6" s="305"/>
      <c r="EC6" s="305"/>
      <c r="ED6" s="305"/>
      <c r="EE6" s="305"/>
      <c r="EF6" s="306"/>
      <c r="EG6" s="304"/>
      <c r="EH6" s="305"/>
      <c r="EI6" s="305"/>
      <c r="EJ6" s="305"/>
      <c r="EK6" s="305"/>
      <c r="EL6" s="305"/>
      <c r="EM6" s="305"/>
      <c r="EN6" s="305"/>
      <c r="EO6" s="305"/>
      <c r="EP6" s="306"/>
      <c r="EQ6" s="304"/>
      <c r="ER6" s="305"/>
      <c r="ES6" s="305"/>
      <c r="ET6" s="305"/>
      <c r="EU6" s="305"/>
      <c r="EV6" s="305"/>
      <c r="EW6" s="305"/>
      <c r="EX6" s="305"/>
      <c r="EY6" s="305"/>
      <c r="EZ6" s="306"/>
      <c r="FA6" s="364"/>
      <c r="FB6" s="364"/>
      <c r="FC6" s="364"/>
      <c r="FD6" s="364"/>
      <c r="FE6" s="364"/>
      <c r="FF6" s="364"/>
      <c r="FG6" s="364"/>
      <c r="FH6" s="364"/>
      <c r="FI6" s="364"/>
      <c r="FJ6" s="364"/>
      <c r="FK6" s="364"/>
      <c r="FL6" s="364"/>
      <c r="FM6" s="364"/>
      <c r="FN6" s="364"/>
      <c r="FO6" s="364"/>
      <c r="FP6" s="364"/>
      <c r="FQ6" s="364"/>
      <c r="FR6" s="364"/>
      <c r="FS6" s="390"/>
      <c r="FT6" s="390"/>
    </row>
    <row r="7" spans="1:185" ht="8.1" customHeight="1">
      <c r="B7" s="350"/>
      <c r="C7" s="351"/>
      <c r="D7" s="351"/>
      <c r="E7" s="351"/>
      <c r="F7" s="351"/>
      <c r="G7" s="351"/>
      <c r="H7" s="351"/>
      <c r="I7" s="352"/>
      <c r="J7" s="307"/>
      <c r="K7" s="308"/>
      <c r="L7" s="308"/>
      <c r="M7" s="308"/>
      <c r="N7" s="308"/>
      <c r="O7" s="308"/>
      <c r="P7" s="308"/>
      <c r="Q7" s="308"/>
      <c r="R7" s="308"/>
      <c r="S7" s="308"/>
      <c r="T7" s="309"/>
      <c r="U7" s="307"/>
      <c r="V7" s="308"/>
      <c r="W7" s="308"/>
      <c r="X7" s="308"/>
      <c r="Y7" s="308"/>
      <c r="Z7" s="308"/>
      <c r="AA7" s="308"/>
      <c r="AB7" s="308"/>
      <c r="AC7" s="308"/>
      <c r="AD7" s="308"/>
      <c r="AE7" s="309"/>
      <c r="AF7" s="307"/>
      <c r="AG7" s="308"/>
      <c r="AH7" s="308"/>
      <c r="AI7" s="308"/>
      <c r="AJ7" s="308"/>
      <c r="AK7" s="308"/>
      <c r="AL7" s="308"/>
      <c r="AM7" s="308"/>
      <c r="AN7" s="308"/>
      <c r="AO7" s="308"/>
      <c r="AP7" s="309"/>
      <c r="AQ7" s="307"/>
      <c r="AR7" s="308"/>
      <c r="AS7" s="308"/>
      <c r="AT7" s="308"/>
      <c r="AU7" s="308"/>
      <c r="AV7" s="308"/>
      <c r="AW7" s="308"/>
      <c r="AX7" s="308"/>
      <c r="AY7" s="308"/>
      <c r="AZ7" s="308"/>
      <c r="BA7" s="309"/>
      <c r="BB7" s="364"/>
      <c r="BC7" s="364"/>
      <c r="BD7" s="364"/>
      <c r="BE7" s="364"/>
      <c r="BF7" s="364"/>
      <c r="BG7" s="364"/>
      <c r="BH7" s="364"/>
      <c r="BI7" s="364"/>
      <c r="BJ7" s="364"/>
      <c r="BK7" s="364"/>
      <c r="BL7" s="364"/>
      <c r="BM7" s="364"/>
      <c r="BN7" s="364"/>
      <c r="BO7" s="364"/>
      <c r="BP7" s="364"/>
      <c r="BQ7" s="364"/>
      <c r="BR7" s="364"/>
      <c r="BS7" s="364"/>
      <c r="BT7" s="390"/>
      <c r="BU7" s="390"/>
      <c r="BV7" s="77"/>
      <c r="BW7" s="77"/>
      <c r="BX7" s="77"/>
      <c r="BY7" s="77"/>
      <c r="BZ7" s="77"/>
      <c r="CA7" s="77"/>
      <c r="CB7" s="77"/>
      <c r="CC7" s="77"/>
      <c r="CD7" s="77"/>
      <c r="CE7" s="77"/>
      <c r="DE7" s="370"/>
      <c r="DF7" s="371"/>
      <c r="DG7" s="371"/>
      <c r="DH7" s="371"/>
      <c r="DI7" s="371"/>
      <c r="DJ7" s="371"/>
      <c r="DK7" s="371"/>
      <c r="DL7" s="372"/>
      <c r="DM7" s="307"/>
      <c r="DN7" s="308"/>
      <c r="DO7" s="308"/>
      <c r="DP7" s="308"/>
      <c r="DQ7" s="308"/>
      <c r="DR7" s="308"/>
      <c r="DS7" s="308"/>
      <c r="DT7" s="308"/>
      <c r="DU7" s="308"/>
      <c r="DV7" s="309"/>
      <c r="DW7" s="307"/>
      <c r="DX7" s="308"/>
      <c r="DY7" s="308"/>
      <c r="DZ7" s="308"/>
      <c r="EA7" s="308"/>
      <c r="EB7" s="308"/>
      <c r="EC7" s="308"/>
      <c r="ED7" s="308"/>
      <c r="EE7" s="308"/>
      <c r="EF7" s="309"/>
      <c r="EG7" s="307"/>
      <c r="EH7" s="308"/>
      <c r="EI7" s="308"/>
      <c r="EJ7" s="308"/>
      <c r="EK7" s="308"/>
      <c r="EL7" s="308"/>
      <c r="EM7" s="308"/>
      <c r="EN7" s="308"/>
      <c r="EO7" s="308"/>
      <c r="EP7" s="309"/>
      <c r="EQ7" s="307"/>
      <c r="ER7" s="308"/>
      <c r="ES7" s="308"/>
      <c r="ET7" s="308"/>
      <c r="EU7" s="308"/>
      <c r="EV7" s="308"/>
      <c r="EW7" s="308"/>
      <c r="EX7" s="308"/>
      <c r="EY7" s="308"/>
      <c r="EZ7" s="309"/>
      <c r="FA7" s="364"/>
      <c r="FB7" s="364"/>
      <c r="FC7" s="364"/>
      <c r="FD7" s="364"/>
      <c r="FE7" s="364"/>
      <c r="FF7" s="364"/>
      <c r="FG7" s="364"/>
      <c r="FH7" s="364"/>
      <c r="FI7" s="364"/>
      <c r="FJ7" s="364"/>
      <c r="FK7" s="364"/>
      <c r="FL7" s="364"/>
      <c r="FM7" s="364"/>
      <c r="FN7" s="364"/>
      <c r="FO7" s="364"/>
      <c r="FP7" s="364"/>
      <c r="FQ7" s="364"/>
      <c r="FR7" s="364"/>
      <c r="FS7" s="390"/>
      <c r="FT7" s="390"/>
    </row>
    <row r="8" spans="1:185" ht="8.1" customHeight="1">
      <c r="B8" s="331">
        <v>1</v>
      </c>
      <c r="C8" s="332"/>
      <c r="D8" s="75"/>
      <c r="E8" s="75"/>
      <c r="F8" s="75"/>
      <c r="G8" s="75"/>
      <c r="H8" s="75"/>
      <c r="I8" s="76"/>
      <c r="J8" s="373"/>
      <c r="K8" s="374"/>
      <c r="L8" s="374"/>
      <c r="M8" s="374"/>
      <c r="N8" s="374"/>
      <c r="O8" s="374"/>
      <c r="P8" s="374"/>
      <c r="Q8" s="374"/>
      <c r="R8" s="374"/>
      <c r="S8" s="374"/>
      <c r="T8" s="375"/>
      <c r="U8" s="80"/>
      <c r="V8" s="80"/>
      <c r="W8" s="80"/>
      <c r="X8" s="80"/>
      <c r="Y8" s="80"/>
      <c r="Z8" s="80"/>
      <c r="AA8" s="80"/>
      <c r="AB8" s="80"/>
      <c r="AC8" s="80"/>
      <c r="AD8" s="382" t="s">
        <v>130</v>
      </c>
      <c r="AE8" s="383"/>
      <c r="AF8" s="123"/>
      <c r="AG8" s="120"/>
      <c r="AH8" s="120"/>
      <c r="AI8" s="120"/>
      <c r="AJ8" s="120"/>
      <c r="AK8" s="120"/>
      <c r="AL8" s="120"/>
      <c r="AM8" s="120"/>
      <c r="AN8" s="120"/>
      <c r="AO8" s="481"/>
      <c r="AP8" s="482"/>
      <c r="AQ8" s="82"/>
      <c r="AR8" s="80"/>
      <c r="AS8" s="80"/>
      <c r="AT8" s="80"/>
      <c r="AU8" s="80"/>
      <c r="AV8" s="80"/>
      <c r="AW8" s="80"/>
      <c r="AX8" s="80"/>
      <c r="AY8" s="80"/>
      <c r="AZ8" s="382" t="s">
        <v>132</v>
      </c>
      <c r="BA8" s="383"/>
      <c r="BB8" s="386"/>
      <c r="BC8" s="387"/>
      <c r="BD8" s="387"/>
      <c r="BE8" s="387"/>
      <c r="BF8" s="387"/>
      <c r="BG8" s="388"/>
      <c r="BH8" s="386"/>
      <c r="BI8" s="387"/>
      <c r="BJ8" s="387"/>
      <c r="BK8" s="387"/>
      <c r="BL8" s="387"/>
      <c r="BM8" s="388"/>
      <c r="BN8" s="386"/>
      <c r="BO8" s="387"/>
      <c r="BP8" s="387"/>
      <c r="BQ8" s="387"/>
      <c r="BR8" s="387"/>
      <c r="BS8" s="388"/>
      <c r="BT8" s="266">
        <f>FZ26</f>
        <v>3</v>
      </c>
      <c r="BU8" s="266"/>
      <c r="BV8" s="77"/>
      <c r="BW8" s="77"/>
      <c r="BX8" s="77"/>
      <c r="BY8" s="77"/>
      <c r="BZ8" s="77"/>
      <c r="CA8" s="77"/>
      <c r="CB8" s="77"/>
      <c r="CC8" s="77"/>
      <c r="CD8" s="77"/>
      <c r="CE8" s="77"/>
      <c r="DE8" s="360">
        <v>1</v>
      </c>
      <c r="DF8" s="361"/>
      <c r="DG8" s="75"/>
      <c r="DH8" s="75"/>
      <c r="DI8" s="75"/>
      <c r="DJ8" s="75"/>
      <c r="DK8" s="75"/>
      <c r="DL8" s="76"/>
      <c r="DM8" s="373"/>
      <c r="DN8" s="374"/>
      <c r="DO8" s="374"/>
      <c r="DP8" s="374"/>
      <c r="DQ8" s="374"/>
      <c r="DR8" s="374"/>
      <c r="DS8" s="374"/>
      <c r="DT8" s="374"/>
      <c r="DU8" s="374"/>
      <c r="DV8" s="375"/>
      <c r="DW8" s="80"/>
      <c r="DX8" s="80"/>
      <c r="DY8" s="80"/>
      <c r="DZ8" s="80"/>
      <c r="EA8" s="80"/>
      <c r="EB8" s="80"/>
      <c r="EC8" s="80"/>
      <c r="ED8" s="80"/>
      <c r="EE8" s="80"/>
      <c r="EF8" s="81"/>
      <c r="EG8" s="82"/>
      <c r="EH8" s="80"/>
      <c r="EI8" s="80"/>
      <c r="EJ8" s="80"/>
      <c r="EK8" s="80"/>
      <c r="EL8" s="80"/>
      <c r="EM8" s="80"/>
      <c r="EN8" s="80"/>
      <c r="EO8" s="80"/>
      <c r="EP8" s="81"/>
      <c r="EQ8" s="82"/>
      <c r="ER8" s="80"/>
      <c r="ES8" s="80"/>
      <c r="ET8" s="80"/>
      <c r="EU8" s="80"/>
      <c r="EV8" s="80"/>
      <c r="EW8" s="80"/>
      <c r="EX8" s="80"/>
      <c r="EY8" s="80"/>
      <c r="EZ8" s="81"/>
      <c r="FA8" s="45">
        <f>COUNTIF(DW10,"=2")</f>
        <v>0</v>
      </c>
      <c r="FB8" s="46">
        <f>COUNTIF(EG10,"=2")</f>
        <v>0</v>
      </c>
      <c r="FC8" s="46">
        <f>COUNTIF(EQ10,"=2")</f>
        <v>1</v>
      </c>
      <c r="FD8" s="83"/>
      <c r="FE8" s="83"/>
      <c r="FF8" s="84"/>
      <c r="FG8" s="85"/>
      <c r="FH8" s="83"/>
      <c r="FI8" s="83"/>
      <c r="FJ8" s="83"/>
      <c r="FK8" s="83"/>
      <c r="FL8" s="84"/>
      <c r="FM8" s="47">
        <f>SUM(X9:Y14)</f>
        <v>27</v>
      </c>
      <c r="FN8" s="47">
        <f>SUM(AI9:AJ14)</f>
        <v>0</v>
      </c>
      <c r="FO8" s="47">
        <f>SUM(AT9:AU14)</f>
        <v>30</v>
      </c>
      <c r="FP8" s="77"/>
      <c r="FQ8" s="77"/>
      <c r="FR8" s="77"/>
      <c r="FS8" s="365"/>
      <c r="FT8" s="365"/>
      <c r="FV8" s="77"/>
      <c r="FW8" s="77"/>
      <c r="FX8" s="366" t="s">
        <v>0</v>
      </c>
      <c r="FY8" s="48">
        <f>FA14*1000</f>
        <v>1000</v>
      </c>
      <c r="FZ8" s="49">
        <f>RANK(FY8,$FY$8:$FY$11)</f>
        <v>2</v>
      </c>
      <c r="GA8" s="86"/>
      <c r="GB8" s="87"/>
      <c r="GC8" s="88"/>
    </row>
    <row r="9" spans="1:185" ht="8.1" customHeight="1">
      <c r="B9" s="333"/>
      <c r="C9" s="334"/>
      <c r="D9" s="78"/>
      <c r="E9" s="78"/>
      <c r="F9" s="78"/>
      <c r="G9" s="78"/>
      <c r="H9" s="78"/>
      <c r="I9" s="79"/>
      <c r="J9" s="376"/>
      <c r="K9" s="377"/>
      <c r="L9" s="377"/>
      <c r="M9" s="377"/>
      <c r="N9" s="377"/>
      <c r="O9" s="377"/>
      <c r="P9" s="377"/>
      <c r="Q9" s="377"/>
      <c r="R9" s="377"/>
      <c r="S9" s="377"/>
      <c r="T9" s="378"/>
      <c r="U9" s="80"/>
      <c r="V9" s="80"/>
      <c r="W9" s="89"/>
      <c r="X9" s="251">
        <v>5</v>
      </c>
      <c r="Y9" s="251"/>
      <c r="Z9" s="480" t="s">
        <v>23</v>
      </c>
      <c r="AA9" s="251">
        <v>15</v>
      </c>
      <c r="AB9" s="251"/>
      <c r="AC9" s="90"/>
      <c r="AD9" s="384"/>
      <c r="AE9" s="385"/>
      <c r="AF9" s="123"/>
      <c r="AG9" s="120"/>
      <c r="AH9" s="121"/>
      <c r="AI9" s="391"/>
      <c r="AJ9" s="391"/>
      <c r="AK9" s="181"/>
      <c r="AL9" s="391"/>
      <c r="AM9" s="391"/>
      <c r="AN9" s="119"/>
      <c r="AO9" s="483"/>
      <c r="AP9" s="484"/>
      <c r="AQ9" s="82"/>
      <c r="AR9" s="80"/>
      <c r="AS9" s="89"/>
      <c r="AT9" s="251">
        <v>15</v>
      </c>
      <c r="AU9" s="251"/>
      <c r="AV9" s="480" t="s">
        <v>23</v>
      </c>
      <c r="AW9" s="251">
        <v>7</v>
      </c>
      <c r="AX9" s="251"/>
      <c r="AY9" s="90"/>
      <c r="AZ9" s="384"/>
      <c r="BA9" s="385"/>
      <c r="BB9" s="367"/>
      <c r="BC9" s="368"/>
      <c r="BD9" s="368"/>
      <c r="BE9" s="368"/>
      <c r="BF9" s="368"/>
      <c r="BG9" s="369"/>
      <c r="BH9" s="367"/>
      <c r="BI9" s="368"/>
      <c r="BJ9" s="368"/>
      <c r="BK9" s="368"/>
      <c r="BL9" s="368"/>
      <c r="BM9" s="369"/>
      <c r="BN9" s="367"/>
      <c r="BO9" s="389"/>
      <c r="BP9" s="389"/>
      <c r="BQ9" s="389"/>
      <c r="BR9" s="389"/>
      <c r="BS9" s="369"/>
      <c r="BT9" s="266"/>
      <c r="BU9" s="266"/>
      <c r="BV9" s="77"/>
      <c r="BW9" s="77"/>
      <c r="BX9" s="77"/>
      <c r="BY9" s="77"/>
      <c r="BZ9" s="77"/>
      <c r="CA9" s="77"/>
      <c r="CB9" s="77"/>
      <c r="CC9" s="77"/>
      <c r="CD9" s="77"/>
      <c r="CE9" s="77"/>
      <c r="DE9" s="362"/>
      <c r="DF9" s="363"/>
      <c r="DG9" s="78"/>
      <c r="DH9" s="78"/>
      <c r="DI9" s="78"/>
      <c r="DJ9" s="78"/>
      <c r="DK9" s="78"/>
      <c r="DL9" s="79"/>
      <c r="DM9" s="376"/>
      <c r="DN9" s="377"/>
      <c r="DO9" s="377"/>
      <c r="DP9" s="377"/>
      <c r="DQ9" s="377"/>
      <c r="DR9" s="377"/>
      <c r="DS9" s="377"/>
      <c r="DT9" s="377"/>
      <c r="DU9" s="377"/>
      <c r="DV9" s="378"/>
      <c r="DW9" s="80"/>
      <c r="DX9" s="80"/>
      <c r="DY9" s="89"/>
      <c r="DZ9" s="258" t="str">
        <f>IF(X9&gt;AA9,"1",IF(X9&lt;AA9,"0"))</f>
        <v>0</v>
      </c>
      <c r="EA9" s="258"/>
      <c r="EB9" s="258" t="str">
        <f>IF(X9&lt;AA9,"1",IF(X9&gt;AA9,"0"))</f>
        <v>1</v>
      </c>
      <c r="EC9" s="258"/>
      <c r="ED9" s="90"/>
      <c r="EE9" s="80"/>
      <c r="EF9" s="81"/>
      <c r="EG9" s="82"/>
      <c r="EH9" s="80"/>
      <c r="EI9" s="89"/>
      <c r="EJ9" s="258" t="b">
        <f>IF(AI9&gt;AL9,"1",IF(AI9&lt;AL9,"0"))</f>
        <v>0</v>
      </c>
      <c r="EK9" s="258"/>
      <c r="EL9" s="258" t="b">
        <f>IF(AI9&lt;AL9,"1",IF(AI9&gt;AL9,"0"))</f>
        <v>0</v>
      </c>
      <c r="EM9" s="258"/>
      <c r="EN9" s="90"/>
      <c r="EO9" s="80"/>
      <c r="EP9" s="81"/>
      <c r="EQ9" s="82"/>
      <c r="ER9" s="80"/>
      <c r="ES9" s="89"/>
      <c r="ET9" s="258" t="str">
        <f>IF(AT9&gt;AW9,"1",IF(AT9&lt;AW9,"0"))</f>
        <v>1</v>
      </c>
      <c r="EU9" s="258"/>
      <c r="EV9" s="258" t="str">
        <f>IF(AT9&lt;AW9,"1",IF(AT9&gt;AW9,"0"))</f>
        <v>0</v>
      </c>
      <c r="EW9" s="258"/>
      <c r="EX9" s="90"/>
      <c r="EY9" s="80"/>
      <c r="EZ9" s="81"/>
      <c r="FA9" s="91"/>
      <c r="FB9" s="92"/>
      <c r="FC9" s="92"/>
      <c r="FD9" s="50">
        <f>COUNTIF(EE10,"=2")</f>
        <v>1</v>
      </c>
      <c r="FE9" s="50">
        <f>COUNTIF(EO10,"=2")</f>
        <v>0</v>
      </c>
      <c r="FF9" s="51">
        <f>COUNTIF(EY10,"=2")</f>
        <v>0</v>
      </c>
      <c r="FG9" s="91"/>
      <c r="FH9" s="92"/>
      <c r="FI9" s="92"/>
      <c r="FJ9" s="92"/>
      <c r="FK9" s="92"/>
      <c r="FL9" s="93"/>
      <c r="FM9" s="77"/>
      <c r="FN9" s="77"/>
      <c r="FO9" s="77"/>
      <c r="FP9" s="47">
        <f>SUM(AA9:AB14)</f>
        <v>44</v>
      </c>
      <c r="FQ9" s="47">
        <f>SUM(AL9:AM14)</f>
        <v>0</v>
      </c>
      <c r="FR9" s="47">
        <f>SUM(AW9:AX14)</f>
        <v>18</v>
      </c>
      <c r="FS9" s="365"/>
      <c r="FT9" s="365"/>
      <c r="FV9" s="77"/>
      <c r="FW9" s="77"/>
      <c r="FX9" s="366"/>
      <c r="FY9" s="48">
        <f>FA22*1000</f>
        <v>2000</v>
      </c>
      <c r="FZ9" s="49">
        <f>RANK(FY9,$FY$8:$FY$11)</f>
        <v>1</v>
      </c>
      <c r="GA9" s="86"/>
      <c r="GB9" s="87"/>
      <c r="GC9" s="88"/>
    </row>
    <row r="10" spans="1:185" ht="8.1" customHeight="1">
      <c r="B10" s="357" t="s">
        <v>122</v>
      </c>
      <c r="C10" s="358"/>
      <c r="D10" s="358"/>
      <c r="E10" s="358"/>
      <c r="F10" s="358"/>
      <c r="G10" s="358"/>
      <c r="H10" s="358"/>
      <c r="I10" s="359"/>
      <c r="J10" s="376"/>
      <c r="K10" s="377"/>
      <c r="L10" s="377"/>
      <c r="M10" s="377"/>
      <c r="N10" s="377"/>
      <c r="O10" s="377"/>
      <c r="P10" s="377"/>
      <c r="Q10" s="377"/>
      <c r="R10" s="377"/>
      <c r="S10" s="377"/>
      <c r="T10" s="378"/>
      <c r="U10" s="258">
        <f>DW10</f>
        <v>1</v>
      </c>
      <c r="V10" s="253"/>
      <c r="W10" s="82"/>
      <c r="X10" s="251"/>
      <c r="Y10" s="251"/>
      <c r="Z10" s="480"/>
      <c r="AA10" s="251"/>
      <c r="AB10" s="251"/>
      <c r="AC10" s="81"/>
      <c r="AD10" s="252">
        <f>EE10</f>
        <v>2</v>
      </c>
      <c r="AE10" s="253"/>
      <c r="AF10" s="394">
        <f>EG10</f>
        <v>0</v>
      </c>
      <c r="AG10" s="395"/>
      <c r="AH10" s="123"/>
      <c r="AI10" s="391"/>
      <c r="AJ10" s="391"/>
      <c r="AK10" s="181"/>
      <c r="AL10" s="391"/>
      <c r="AM10" s="391"/>
      <c r="AN10" s="122"/>
      <c r="AO10" s="394">
        <f>EO10</f>
        <v>0</v>
      </c>
      <c r="AP10" s="395"/>
      <c r="AQ10" s="252">
        <f>EQ10</f>
        <v>2</v>
      </c>
      <c r="AR10" s="253"/>
      <c r="AS10" s="82"/>
      <c r="AT10" s="251"/>
      <c r="AU10" s="251"/>
      <c r="AV10" s="480"/>
      <c r="AW10" s="251"/>
      <c r="AX10" s="251"/>
      <c r="AY10" s="81"/>
      <c r="AZ10" s="252">
        <f>EY10</f>
        <v>0</v>
      </c>
      <c r="BA10" s="253"/>
      <c r="BB10" s="298">
        <f>FA10</f>
        <v>1</v>
      </c>
      <c r="BC10" s="295"/>
      <c r="BD10" s="393"/>
      <c r="BE10" s="393"/>
      <c r="BF10" s="295">
        <f>FE10</f>
        <v>1</v>
      </c>
      <c r="BG10" s="296"/>
      <c r="BH10" s="298">
        <f>FG10</f>
        <v>3</v>
      </c>
      <c r="BI10" s="295"/>
      <c r="BJ10" s="393"/>
      <c r="BK10" s="393"/>
      <c r="BL10" s="295">
        <f>FK10</f>
        <v>2</v>
      </c>
      <c r="BM10" s="296"/>
      <c r="BN10" s="297">
        <f>FM10</f>
        <v>57</v>
      </c>
      <c r="BO10" s="255"/>
      <c r="BP10" s="393"/>
      <c r="BQ10" s="393"/>
      <c r="BR10" s="255">
        <f>FQ10</f>
        <v>62</v>
      </c>
      <c r="BS10" s="256"/>
      <c r="BT10" s="266"/>
      <c r="BU10" s="266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DE10" s="301" t="str">
        <f>B10</f>
        <v>キリンメッツ</v>
      </c>
      <c r="DF10" s="302"/>
      <c r="DG10" s="302"/>
      <c r="DH10" s="302"/>
      <c r="DI10" s="302"/>
      <c r="DJ10" s="302"/>
      <c r="DK10" s="302"/>
      <c r="DL10" s="303"/>
      <c r="DM10" s="376"/>
      <c r="DN10" s="377"/>
      <c r="DO10" s="377"/>
      <c r="DP10" s="377"/>
      <c r="DQ10" s="377"/>
      <c r="DR10" s="377"/>
      <c r="DS10" s="377"/>
      <c r="DT10" s="377"/>
      <c r="DU10" s="377"/>
      <c r="DV10" s="378"/>
      <c r="DW10" s="258">
        <f>DZ9+DZ11+DZ13</f>
        <v>1</v>
      </c>
      <c r="DX10" s="253"/>
      <c r="DY10" s="82"/>
      <c r="DZ10" s="258"/>
      <c r="EA10" s="258"/>
      <c r="EB10" s="258"/>
      <c r="EC10" s="258"/>
      <c r="ED10" s="81"/>
      <c r="EE10" s="252">
        <f>EB9+EB11+EB13</f>
        <v>2</v>
      </c>
      <c r="EF10" s="253"/>
      <c r="EG10" s="252">
        <f>EJ9+EJ11+EJ13</f>
        <v>0</v>
      </c>
      <c r="EH10" s="253"/>
      <c r="EI10" s="82"/>
      <c r="EJ10" s="258"/>
      <c r="EK10" s="258"/>
      <c r="EL10" s="258"/>
      <c r="EM10" s="258"/>
      <c r="EN10" s="81"/>
      <c r="EO10" s="252">
        <f>EL9+EL11+EL13</f>
        <v>0</v>
      </c>
      <c r="EP10" s="253"/>
      <c r="EQ10" s="252">
        <f>ET9+ET11+ET13</f>
        <v>2</v>
      </c>
      <c r="ER10" s="253"/>
      <c r="ES10" s="82"/>
      <c r="ET10" s="258"/>
      <c r="EU10" s="258"/>
      <c r="EV10" s="258"/>
      <c r="EW10" s="258"/>
      <c r="EX10" s="81"/>
      <c r="EY10" s="252">
        <f>EV9+EV11+EV13</f>
        <v>0</v>
      </c>
      <c r="EZ10" s="253"/>
      <c r="FA10" s="298">
        <f>SUM(FA8:FC8)</f>
        <v>1</v>
      </c>
      <c r="FB10" s="295"/>
      <c r="FC10" s="393"/>
      <c r="FD10" s="393"/>
      <c r="FE10" s="295">
        <f>SUM(FD9:FF9)</f>
        <v>1</v>
      </c>
      <c r="FF10" s="296"/>
      <c r="FG10" s="298">
        <f>SUM(DW10,EG10,EQ10)</f>
        <v>3</v>
      </c>
      <c r="FH10" s="295"/>
      <c r="FI10" s="393"/>
      <c r="FJ10" s="393"/>
      <c r="FK10" s="295">
        <f>SUM(EE10,EO10,EY10)</f>
        <v>2</v>
      </c>
      <c r="FL10" s="296"/>
      <c r="FM10" s="297">
        <f>SUM(FM8:FO8)</f>
        <v>57</v>
      </c>
      <c r="FN10" s="255"/>
      <c r="FO10" s="393"/>
      <c r="FP10" s="393"/>
      <c r="FQ10" s="255">
        <f>SUM(FP9:FR9)</f>
        <v>62</v>
      </c>
      <c r="FR10" s="256"/>
      <c r="FS10" s="365"/>
      <c r="FT10" s="365"/>
      <c r="FV10" s="77"/>
      <c r="FW10" s="77"/>
      <c r="FX10" s="366"/>
      <c r="FY10" s="48">
        <f>FA30*1000</f>
        <v>1000</v>
      </c>
      <c r="FZ10" s="49">
        <f>RANK(FY10,$FY$8:$FY$11)</f>
        <v>2</v>
      </c>
      <c r="GA10" s="86"/>
      <c r="GB10" s="87"/>
      <c r="GC10" s="88"/>
    </row>
    <row r="11" spans="1:185" ht="8.1" customHeight="1">
      <c r="B11" s="357"/>
      <c r="C11" s="358"/>
      <c r="D11" s="358"/>
      <c r="E11" s="358"/>
      <c r="F11" s="358"/>
      <c r="G11" s="358"/>
      <c r="H11" s="358"/>
      <c r="I11" s="359"/>
      <c r="J11" s="376"/>
      <c r="K11" s="377"/>
      <c r="L11" s="377"/>
      <c r="M11" s="377"/>
      <c r="N11" s="377"/>
      <c r="O11" s="377"/>
      <c r="P11" s="377"/>
      <c r="Q11" s="377"/>
      <c r="R11" s="377"/>
      <c r="S11" s="377"/>
      <c r="T11" s="378"/>
      <c r="U11" s="258"/>
      <c r="V11" s="253"/>
      <c r="W11" s="82"/>
      <c r="X11" s="251">
        <v>16</v>
      </c>
      <c r="Y11" s="251"/>
      <c r="Z11" s="480" t="s">
        <v>23</v>
      </c>
      <c r="AA11" s="251">
        <v>14</v>
      </c>
      <c r="AB11" s="251"/>
      <c r="AC11" s="81"/>
      <c r="AD11" s="252"/>
      <c r="AE11" s="253"/>
      <c r="AF11" s="394"/>
      <c r="AG11" s="395"/>
      <c r="AH11" s="123"/>
      <c r="AI11" s="391"/>
      <c r="AJ11" s="391"/>
      <c r="AK11" s="181"/>
      <c r="AL11" s="391"/>
      <c r="AM11" s="391"/>
      <c r="AN11" s="122"/>
      <c r="AO11" s="394"/>
      <c r="AP11" s="395"/>
      <c r="AQ11" s="252"/>
      <c r="AR11" s="253"/>
      <c r="AS11" s="82"/>
      <c r="AT11" s="251">
        <v>15</v>
      </c>
      <c r="AU11" s="251"/>
      <c r="AV11" s="480" t="s">
        <v>23</v>
      </c>
      <c r="AW11" s="251">
        <v>11</v>
      </c>
      <c r="AX11" s="251"/>
      <c r="AY11" s="81"/>
      <c r="AZ11" s="252"/>
      <c r="BA11" s="253"/>
      <c r="BB11" s="298"/>
      <c r="BC11" s="295"/>
      <c r="BD11" s="393"/>
      <c r="BE11" s="393"/>
      <c r="BF11" s="295"/>
      <c r="BG11" s="296"/>
      <c r="BH11" s="298"/>
      <c r="BI11" s="295"/>
      <c r="BJ11" s="393"/>
      <c r="BK11" s="393"/>
      <c r="BL11" s="295"/>
      <c r="BM11" s="296"/>
      <c r="BN11" s="297"/>
      <c r="BO11" s="255"/>
      <c r="BP11" s="393"/>
      <c r="BQ11" s="393"/>
      <c r="BR11" s="255"/>
      <c r="BS11" s="256"/>
      <c r="BT11" s="266"/>
      <c r="BU11" s="266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DE11" s="301"/>
      <c r="DF11" s="302"/>
      <c r="DG11" s="302"/>
      <c r="DH11" s="302"/>
      <c r="DI11" s="302"/>
      <c r="DJ11" s="302"/>
      <c r="DK11" s="302"/>
      <c r="DL11" s="303"/>
      <c r="DM11" s="376"/>
      <c r="DN11" s="377"/>
      <c r="DO11" s="377"/>
      <c r="DP11" s="377"/>
      <c r="DQ11" s="377"/>
      <c r="DR11" s="377"/>
      <c r="DS11" s="377"/>
      <c r="DT11" s="377"/>
      <c r="DU11" s="377"/>
      <c r="DV11" s="378"/>
      <c r="DW11" s="258"/>
      <c r="DX11" s="253"/>
      <c r="DY11" s="82"/>
      <c r="DZ11" s="258" t="str">
        <f>IF(X11&gt;AA11,"1",IF(X11&lt;AA11,"0"))</f>
        <v>1</v>
      </c>
      <c r="EA11" s="258"/>
      <c r="EB11" s="258" t="str">
        <f>IF(X11&lt;AA11,"1",IF(X11&gt;AA11,"0"))</f>
        <v>0</v>
      </c>
      <c r="EC11" s="258"/>
      <c r="ED11" s="81"/>
      <c r="EE11" s="252"/>
      <c r="EF11" s="253"/>
      <c r="EG11" s="252"/>
      <c r="EH11" s="253"/>
      <c r="EI11" s="82"/>
      <c r="EJ11" s="258" t="b">
        <f>IF(AI11&gt;AL11,"1",IF(AI11&lt;AL11,"0"))</f>
        <v>0</v>
      </c>
      <c r="EK11" s="258"/>
      <c r="EL11" s="258" t="b">
        <f>IF(AI11&lt;AL11,"1",IF(AI11&gt;AL11,"0"))</f>
        <v>0</v>
      </c>
      <c r="EM11" s="258"/>
      <c r="EN11" s="81"/>
      <c r="EO11" s="252"/>
      <c r="EP11" s="253"/>
      <c r="EQ11" s="252"/>
      <c r="ER11" s="253"/>
      <c r="ES11" s="82"/>
      <c r="ET11" s="258" t="str">
        <f>IF(AT11&gt;AW11,"1",IF(AT11&lt;AW11,"0"))</f>
        <v>1</v>
      </c>
      <c r="EU11" s="258"/>
      <c r="EV11" s="258" t="str">
        <f>IF(AT11&lt;AW11,"1",IF(AT11&gt;AW11,"0"))</f>
        <v>0</v>
      </c>
      <c r="EW11" s="258"/>
      <c r="EX11" s="81"/>
      <c r="EY11" s="252"/>
      <c r="EZ11" s="253"/>
      <c r="FA11" s="298"/>
      <c r="FB11" s="295"/>
      <c r="FC11" s="393"/>
      <c r="FD11" s="393"/>
      <c r="FE11" s="295"/>
      <c r="FF11" s="296"/>
      <c r="FG11" s="298"/>
      <c r="FH11" s="295"/>
      <c r="FI11" s="393"/>
      <c r="FJ11" s="393"/>
      <c r="FK11" s="295"/>
      <c r="FL11" s="296"/>
      <c r="FM11" s="297"/>
      <c r="FN11" s="255"/>
      <c r="FO11" s="393"/>
      <c r="FP11" s="393"/>
      <c r="FQ11" s="255"/>
      <c r="FR11" s="256"/>
      <c r="FS11" s="365"/>
      <c r="FT11" s="365"/>
      <c r="FV11" s="77"/>
      <c r="FW11" s="77"/>
      <c r="FX11" s="366"/>
      <c r="FY11" s="48">
        <f>FA38*1000</f>
        <v>0</v>
      </c>
      <c r="FZ11" s="49">
        <f>RANK(FY11,$FY$8:$FY$11)</f>
        <v>4</v>
      </c>
      <c r="GA11" s="86"/>
      <c r="GB11" s="87"/>
      <c r="GC11" s="88"/>
    </row>
    <row r="12" spans="1:185" ht="8.1" customHeight="1">
      <c r="B12" s="357"/>
      <c r="C12" s="358"/>
      <c r="D12" s="358"/>
      <c r="E12" s="358"/>
      <c r="F12" s="358"/>
      <c r="G12" s="358"/>
      <c r="H12" s="358"/>
      <c r="I12" s="359"/>
      <c r="J12" s="376"/>
      <c r="K12" s="377"/>
      <c r="L12" s="377"/>
      <c r="M12" s="377"/>
      <c r="N12" s="377"/>
      <c r="O12" s="377"/>
      <c r="P12" s="377"/>
      <c r="Q12" s="377"/>
      <c r="R12" s="377"/>
      <c r="S12" s="377"/>
      <c r="T12" s="378"/>
      <c r="U12" s="258"/>
      <c r="V12" s="253"/>
      <c r="W12" s="82"/>
      <c r="X12" s="251"/>
      <c r="Y12" s="251"/>
      <c r="Z12" s="480"/>
      <c r="AA12" s="251"/>
      <c r="AB12" s="251"/>
      <c r="AC12" s="81"/>
      <c r="AD12" s="252"/>
      <c r="AE12" s="253"/>
      <c r="AF12" s="394"/>
      <c r="AG12" s="395"/>
      <c r="AH12" s="123"/>
      <c r="AI12" s="391"/>
      <c r="AJ12" s="391"/>
      <c r="AK12" s="181"/>
      <c r="AL12" s="391"/>
      <c r="AM12" s="391"/>
      <c r="AN12" s="122"/>
      <c r="AO12" s="394"/>
      <c r="AP12" s="395"/>
      <c r="AQ12" s="252"/>
      <c r="AR12" s="253"/>
      <c r="AS12" s="82"/>
      <c r="AT12" s="251"/>
      <c r="AU12" s="251"/>
      <c r="AV12" s="480"/>
      <c r="AW12" s="251"/>
      <c r="AX12" s="251"/>
      <c r="AY12" s="81"/>
      <c r="AZ12" s="252"/>
      <c r="BA12" s="253"/>
      <c r="BB12" s="367"/>
      <c r="BC12" s="368"/>
      <c r="BD12" s="368"/>
      <c r="BE12" s="368"/>
      <c r="BF12" s="368"/>
      <c r="BG12" s="369"/>
      <c r="BH12" s="367"/>
      <c r="BI12" s="368"/>
      <c r="BJ12" s="368"/>
      <c r="BK12" s="368"/>
      <c r="BL12" s="368"/>
      <c r="BM12" s="369"/>
      <c r="BN12" s="367"/>
      <c r="BO12" s="389"/>
      <c r="BP12" s="389"/>
      <c r="BQ12" s="389"/>
      <c r="BR12" s="389"/>
      <c r="BS12" s="369"/>
      <c r="BT12" s="266"/>
      <c r="BU12" s="266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DE12" s="301"/>
      <c r="DF12" s="302"/>
      <c r="DG12" s="302"/>
      <c r="DH12" s="302"/>
      <c r="DI12" s="302"/>
      <c r="DJ12" s="302"/>
      <c r="DK12" s="302"/>
      <c r="DL12" s="303"/>
      <c r="DM12" s="376"/>
      <c r="DN12" s="377"/>
      <c r="DO12" s="377"/>
      <c r="DP12" s="377"/>
      <c r="DQ12" s="377"/>
      <c r="DR12" s="377"/>
      <c r="DS12" s="377"/>
      <c r="DT12" s="377"/>
      <c r="DU12" s="377"/>
      <c r="DV12" s="378"/>
      <c r="DW12" s="258"/>
      <c r="DX12" s="253"/>
      <c r="DY12" s="82"/>
      <c r="DZ12" s="258"/>
      <c r="EA12" s="258"/>
      <c r="EB12" s="258"/>
      <c r="EC12" s="258"/>
      <c r="ED12" s="81"/>
      <c r="EE12" s="252"/>
      <c r="EF12" s="253"/>
      <c r="EG12" s="252"/>
      <c r="EH12" s="253"/>
      <c r="EI12" s="82"/>
      <c r="EJ12" s="258"/>
      <c r="EK12" s="258"/>
      <c r="EL12" s="258"/>
      <c r="EM12" s="258"/>
      <c r="EN12" s="81"/>
      <c r="EO12" s="252"/>
      <c r="EP12" s="253"/>
      <c r="EQ12" s="252"/>
      <c r="ER12" s="253"/>
      <c r="ES12" s="82"/>
      <c r="ET12" s="258"/>
      <c r="EU12" s="258"/>
      <c r="EV12" s="258"/>
      <c r="EW12" s="258"/>
      <c r="EX12" s="81"/>
      <c r="EY12" s="252"/>
      <c r="EZ12" s="253"/>
      <c r="FA12" s="91"/>
      <c r="FB12" s="92"/>
      <c r="FC12" s="92"/>
      <c r="FD12" s="92"/>
      <c r="FE12" s="92"/>
      <c r="FF12" s="93"/>
      <c r="FG12" s="91"/>
      <c r="FH12" s="92"/>
      <c r="FI12" s="92"/>
      <c r="FJ12" s="92"/>
      <c r="FK12" s="92"/>
      <c r="FL12" s="93"/>
      <c r="FM12" s="77"/>
      <c r="FN12" s="77"/>
      <c r="FO12" s="77"/>
      <c r="FP12" s="77"/>
      <c r="FQ12" s="77"/>
      <c r="FR12" s="77"/>
      <c r="FS12" s="365"/>
      <c r="FT12" s="365"/>
      <c r="FV12" s="77"/>
      <c r="FW12" s="77"/>
      <c r="FX12" s="77"/>
      <c r="FZ12" s="86"/>
    </row>
    <row r="13" spans="1:185" ht="8.1" customHeight="1">
      <c r="B13" s="357"/>
      <c r="C13" s="358"/>
      <c r="D13" s="358"/>
      <c r="E13" s="358"/>
      <c r="F13" s="358"/>
      <c r="G13" s="358"/>
      <c r="H13" s="358"/>
      <c r="I13" s="359"/>
      <c r="J13" s="376"/>
      <c r="K13" s="377"/>
      <c r="L13" s="377"/>
      <c r="M13" s="377"/>
      <c r="N13" s="377"/>
      <c r="O13" s="377"/>
      <c r="P13" s="377"/>
      <c r="Q13" s="377"/>
      <c r="R13" s="377"/>
      <c r="S13" s="377"/>
      <c r="T13" s="378"/>
      <c r="U13" s="258"/>
      <c r="V13" s="253"/>
      <c r="W13" s="82"/>
      <c r="X13" s="251">
        <v>6</v>
      </c>
      <c r="Y13" s="251"/>
      <c r="Z13" s="480" t="s">
        <v>23</v>
      </c>
      <c r="AA13" s="251">
        <v>15</v>
      </c>
      <c r="AB13" s="251"/>
      <c r="AC13" s="81"/>
      <c r="AD13" s="252"/>
      <c r="AE13" s="253"/>
      <c r="AF13" s="394"/>
      <c r="AG13" s="395"/>
      <c r="AH13" s="123"/>
      <c r="AI13" s="391"/>
      <c r="AJ13" s="391"/>
      <c r="AK13" s="181"/>
      <c r="AL13" s="391"/>
      <c r="AM13" s="391"/>
      <c r="AN13" s="122"/>
      <c r="AO13" s="394"/>
      <c r="AP13" s="395"/>
      <c r="AQ13" s="252"/>
      <c r="AR13" s="253"/>
      <c r="AS13" s="82"/>
      <c r="AT13" s="251"/>
      <c r="AU13" s="251"/>
      <c r="AV13" s="480" t="s">
        <v>23</v>
      </c>
      <c r="AW13" s="251"/>
      <c r="AX13" s="251"/>
      <c r="AY13" s="81"/>
      <c r="AZ13" s="252"/>
      <c r="BA13" s="253"/>
      <c r="BB13" s="396"/>
      <c r="BC13" s="397"/>
      <c r="BD13" s="397"/>
      <c r="BE13" s="397"/>
      <c r="BF13" s="397"/>
      <c r="BG13" s="398"/>
      <c r="BH13" s="396"/>
      <c r="BI13" s="397"/>
      <c r="BJ13" s="397"/>
      <c r="BK13" s="397"/>
      <c r="BL13" s="397"/>
      <c r="BM13" s="398"/>
      <c r="BN13" s="396"/>
      <c r="BO13" s="397"/>
      <c r="BP13" s="397"/>
      <c r="BQ13" s="397"/>
      <c r="BR13" s="397"/>
      <c r="BS13" s="398"/>
      <c r="BT13" s="266"/>
      <c r="BU13" s="266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DE13" s="301"/>
      <c r="DF13" s="302"/>
      <c r="DG13" s="302"/>
      <c r="DH13" s="302"/>
      <c r="DI13" s="302"/>
      <c r="DJ13" s="302"/>
      <c r="DK13" s="302"/>
      <c r="DL13" s="303"/>
      <c r="DM13" s="376"/>
      <c r="DN13" s="377"/>
      <c r="DO13" s="377"/>
      <c r="DP13" s="377"/>
      <c r="DQ13" s="377"/>
      <c r="DR13" s="377"/>
      <c r="DS13" s="377"/>
      <c r="DT13" s="377"/>
      <c r="DU13" s="377"/>
      <c r="DV13" s="378"/>
      <c r="DW13" s="258"/>
      <c r="DX13" s="253"/>
      <c r="DY13" s="82"/>
      <c r="DZ13" s="258" t="str">
        <f>IF(X13&gt;AA13,"1",IF(X13&lt;AA13,"0"))</f>
        <v>0</v>
      </c>
      <c r="EA13" s="258"/>
      <c r="EB13" s="258" t="str">
        <f>IF(X13&lt;AA13,"1",IF(X13&gt;AA13,"0"))</f>
        <v>1</v>
      </c>
      <c r="EC13" s="258"/>
      <c r="ED13" s="81"/>
      <c r="EE13" s="252"/>
      <c r="EF13" s="253"/>
      <c r="EG13" s="252"/>
      <c r="EH13" s="253"/>
      <c r="EI13" s="82"/>
      <c r="EJ13" s="258" t="b">
        <f>IF(AI13&gt;AL13,"1",IF(AI13&lt;AL13,"0"))</f>
        <v>0</v>
      </c>
      <c r="EK13" s="258"/>
      <c r="EL13" s="258" t="b">
        <f>IF(AI13&lt;AL13,"1",IF(AI13&gt;AL13,"0"))</f>
        <v>0</v>
      </c>
      <c r="EM13" s="258"/>
      <c r="EN13" s="81"/>
      <c r="EO13" s="252"/>
      <c r="EP13" s="253"/>
      <c r="EQ13" s="252"/>
      <c r="ER13" s="253"/>
      <c r="ES13" s="82"/>
      <c r="ET13" s="258" t="b">
        <f>IF(AT13&gt;AW13,"1",IF(AT13&lt;AW13,"0"))</f>
        <v>0</v>
      </c>
      <c r="EU13" s="258"/>
      <c r="EV13" s="258" t="b">
        <f>IF(AT13&lt;AW13,"1",IF(AT13&gt;AW13,"0"))</f>
        <v>0</v>
      </c>
      <c r="EW13" s="258"/>
      <c r="EX13" s="81"/>
      <c r="EY13" s="252"/>
      <c r="EZ13" s="253"/>
      <c r="FA13" s="91"/>
      <c r="FB13" s="92"/>
      <c r="FC13" s="92"/>
      <c r="FD13" s="92"/>
      <c r="FE13" s="92"/>
      <c r="FF13" s="93"/>
      <c r="FG13" s="91"/>
      <c r="FH13" s="92"/>
      <c r="FI13" s="92"/>
      <c r="FJ13" s="92"/>
      <c r="FK13" s="92"/>
      <c r="FL13" s="93"/>
      <c r="FM13" s="77"/>
      <c r="FN13" s="77"/>
      <c r="FO13" s="77"/>
      <c r="FP13" s="77"/>
      <c r="FQ13" s="77"/>
      <c r="FR13" s="77"/>
      <c r="FS13" s="365"/>
      <c r="FT13" s="365"/>
      <c r="FV13" s="77"/>
      <c r="FW13" s="77"/>
      <c r="FX13" s="77"/>
      <c r="FZ13" s="86"/>
    </row>
    <row r="14" spans="1:185" ht="8.1" customHeight="1">
      <c r="B14" s="94"/>
      <c r="C14" s="78"/>
      <c r="D14" s="78"/>
      <c r="E14" s="78"/>
      <c r="F14" s="78"/>
      <c r="G14" s="78"/>
      <c r="H14" s="78"/>
      <c r="I14" s="79"/>
      <c r="J14" s="376"/>
      <c r="K14" s="377"/>
      <c r="L14" s="377"/>
      <c r="M14" s="377"/>
      <c r="N14" s="377"/>
      <c r="O14" s="377"/>
      <c r="P14" s="377"/>
      <c r="Q14" s="377"/>
      <c r="R14" s="377"/>
      <c r="S14" s="377"/>
      <c r="T14" s="378"/>
      <c r="U14" s="80"/>
      <c r="V14" s="80"/>
      <c r="W14" s="95"/>
      <c r="X14" s="251"/>
      <c r="Y14" s="251"/>
      <c r="Z14" s="480"/>
      <c r="AA14" s="251"/>
      <c r="AB14" s="251"/>
      <c r="AC14" s="96"/>
      <c r="AD14" s="80"/>
      <c r="AE14" s="81"/>
      <c r="AF14" s="123"/>
      <c r="AG14" s="120"/>
      <c r="AH14" s="124"/>
      <c r="AI14" s="391"/>
      <c r="AJ14" s="391"/>
      <c r="AK14" s="181"/>
      <c r="AL14" s="391"/>
      <c r="AM14" s="391"/>
      <c r="AN14" s="125"/>
      <c r="AO14" s="120"/>
      <c r="AP14" s="122"/>
      <c r="AQ14" s="82"/>
      <c r="AR14" s="80"/>
      <c r="AS14" s="95"/>
      <c r="AT14" s="251"/>
      <c r="AU14" s="251"/>
      <c r="AV14" s="480"/>
      <c r="AW14" s="251"/>
      <c r="AX14" s="251"/>
      <c r="AY14" s="96"/>
      <c r="AZ14" s="80"/>
      <c r="BA14" s="81"/>
      <c r="BB14" s="271"/>
      <c r="BC14" s="272"/>
      <c r="BD14" s="272"/>
      <c r="BE14" s="272"/>
      <c r="BF14" s="272"/>
      <c r="BG14" s="273"/>
      <c r="BH14" s="277">
        <f>FG14</f>
        <v>1.5</v>
      </c>
      <c r="BI14" s="278"/>
      <c r="BJ14" s="278"/>
      <c r="BK14" s="278"/>
      <c r="BL14" s="278"/>
      <c r="BM14" s="279"/>
      <c r="BN14" s="289">
        <f>FM14</f>
        <v>0.91935483870967738</v>
      </c>
      <c r="BO14" s="272"/>
      <c r="BP14" s="272"/>
      <c r="BQ14" s="272"/>
      <c r="BR14" s="272"/>
      <c r="BS14" s="273"/>
      <c r="BT14" s="266"/>
      <c r="BU14" s="266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DE14" s="94"/>
      <c r="DF14" s="78"/>
      <c r="DG14" s="78"/>
      <c r="DH14" s="78"/>
      <c r="DI14" s="78"/>
      <c r="DJ14" s="78"/>
      <c r="DK14" s="78"/>
      <c r="DL14" s="79"/>
      <c r="DM14" s="376"/>
      <c r="DN14" s="377"/>
      <c r="DO14" s="377"/>
      <c r="DP14" s="377"/>
      <c r="DQ14" s="377"/>
      <c r="DR14" s="377"/>
      <c r="DS14" s="377"/>
      <c r="DT14" s="377"/>
      <c r="DU14" s="377"/>
      <c r="DV14" s="378"/>
      <c r="DW14" s="80"/>
      <c r="DX14" s="80"/>
      <c r="DY14" s="95"/>
      <c r="DZ14" s="258"/>
      <c r="EA14" s="258"/>
      <c r="EB14" s="258"/>
      <c r="EC14" s="258"/>
      <c r="ED14" s="96"/>
      <c r="EE14" s="80"/>
      <c r="EF14" s="81"/>
      <c r="EG14" s="82"/>
      <c r="EH14" s="80"/>
      <c r="EI14" s="95"/>
      <c r="EJ14" s="258"/>
      <c r="EK14" s="258"/>
      <c r="EL14" s="258"/>
      <c r="EM14" s="258"/>
      <c r="EN14" s="96"/>
      <c r="EO14" s="80"/>
      <c r="EP14" s="81"/>
      <c r="EQ14" s="82"/>
      <c r="ER14" s="80"/>
      <c r="ES14" s="95"/>
      <c r="ET14" s="258"/>
      <c r="EU14" s="258"/>
      <c r="EV14" s="258"/>
      <c r="EW14" s="258"/>
      <c r="EX14" s="96"/>
      <c r="EY14" s="80"/>
      <c r="EZ14" s="81"/>
      <c r="FA14" s="271">
        <f>IF(FE10=0,FA10,FA10/FE10)</f>
        <v>1</v>
      </c>
      <c r="FB14" s="284"/>
      <c r="FC14" s="284"/>
      <c r="FD14" s="284"/>
      <c r="FE14" s="284"/>
      <c r="FF14" s="285"/>
      <c r="FG14" s="271">
        <f>GB14</f>
        <v>1.5</v>
      </c>
      <c r="FH14" s="284"/>
      <c r="FI14" s="284"/>
      <c r="FJ14" s="284"/>
      <c r="FK14" s="284"/>
      <c r="FL14" s="285"/>
      <c r="FM14" s="289">
        <f>FM10/FQ10</f>
        <v>0.91935483870967738</v>
      </c>
      <c r="FN14" s="290"/>
      <c r="FO14" s="290"/>
      <c r="FP14" s="290"/>
      <c r="FQ14" s="290"/>
      <c r="FR14" s="291"/>
      <c r="FS14" s="365"/>
      <c r="FT14" s="365"/>
      <c r="FV14" s="77"/>
      <c r="FW14" s="77"/>
      <c r="FX14" s="366" t="s">
        <v>1</v>
      </c>
      <c r="FY14" s="55">
        <f>GC14*100</f>
        <v>100</v>
      </c>
      <c r="FZ14" s="49">
        <f>RANK(FY14,$FY$14:$FY$17)</f>
        <v>2</v>
      </c>
      <c r="GB14" s="97">
        <f>IF(FK10=0,"MAX",FG10/FK10)</f>
        <v>1.5</v>
      </c>
      <c r="GC14" s="74">
        <f>IF(GB14="MAX",7,FG10-FK10)</f>
        <v>1</v>
      </c>
    </row>
    <row r="15" spans="1:185" ht="8.1" customHeight="1">
      <c r="B15" s="98"/>
      <c r="C15" s="99"/>
      <c r="D15" s="99"/>
      <c r="E15" s="99"/>
      <c r="F15" s="99"/>
      <c r="G15" s="99"/>
      <c r="H15" s="99"/>
      <c r="I15" s="100"/>
      <c r="J15" s="379"/>
      <c r="K15" s="380"/>
      <c r="L15" s="380"/>
      <c r="M15" s="380"/>
      <c r="N15" s="380"/>
      <c r="O15" s="380"/>
      <c r="P15" s="380"/>
      <c r="Q15" s="380"/>
      <c r="R15" s="380"/>
      <c r="S15" s="380"/>
      <c r="T15" s="38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96"/>
      <c r="AF15" s="124"/>
      <c r="AG15" s="126"/>
      <c r="AH15" s="126"/>
      <c r="AI15" s="126"/>
      <c r="AJ15" s="126"/>
      <c r="AK15" s="126"/>
      <c r="AL15" s="126"/>
      <c r="AM15" s="126"/>
      <c r="AN15" s="126"/>
      <c r="AO15" s="126"/>
      <c r="AP15" s="125"/>
      <c r="AQ15" s="95"/>
      <c r="AR15" s="101"/>
      <c r="AS15" s="101"/>
      <c r="AT15" s="101"/>
      <c r="AU15" s="101"/>
      <c r="AV15" s="101"/>
      <c r="AW15" s="101"/>
      <c r="AX15" s="101"/>
      <c r="AY15" s="101"/>
      <c r="AZ15" s="101"/>
      <c r="BA15" s="96"/>
      <c r="BB15" s="274"/>
      <c r="BC15" s="275"/>
      <c r="BD15" s="275"/>
      <c r="BE15" s="275"/>
      <c r="BF15" s="275"/>
      <c r="BG15" s="276"/>
      <c r="BH15" s="280"/>
      <c r="BI15" s="281"/>
      <c r="BJ15" s="281"/>
      <c r="BK15" s="281"/>
      <c r="BL15" s="281"/>
      <c r="BM15" s="282"/>
      <c r="BN15" s="274"/>
      <c r="BO15" s="275"/>
      <c r="BP15" s="275"/>
      <c r="BQ15" s="275"/>
      <c r="BR15" s="275"/>
      <c r="BS15" s="276"/>
      <c r="BT15" s="266"/>
      <c r="BU15" s="266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DE15" s="98"/>
      <c r="DF15" s="99"/>
      <c r="DG15" s="99"/>
      <c r="DH15" s="99"/>
      <c r="DI15" s="99"/>
      <c r="DJ15" s="99"/>
      <c r="DK15" s="99"/>
      <c r="DL15" s="100"/>
      <c r="DM15" s="379"/>
      <c r="DN15" s="380"/>
      <c r="DO15" s="380"/>
      <c r="DP15" s="380"/>
      <c r="DQ15" s="380"/>
      <c r="DR15" s="380"/>
      <c r="DS15" s="380"/>
      <c r="DT15" s="380"/>
      <c r="DU15" s="380"/>
      <c r="DV15" s="381"/>
      <c r="DW15" s="101"/>
      <c r="DX15" s="101"/>
      <c r="DY15" s="101"/>
      <c r="DZ15" s="101"/>
      <c r="EA15" s="101"/>
      <c r="EB15" s="101"/>
      <c r="EC15" s="101"/>
      <c r="ED15" s="101"/>
      <c r="EE15" s="101"/>
      <c r="EF15" s="96"/>
      <c r="EG15" s="95"/>
      <c r="EH15" s="101"/>
      <c r="EI15" s="101"/>
      <c r="EJ15" s="101"/>
      <c r="EK15" s="101"/>
      <c r="EL15" s="101"/>
      <c r="EM15" s="101"/>
      <c r="EN15" s="101"/>
      <c r="EO15" s="101"/>
      <c r="EP15" s="96"/>
      <c r="EQ15" s="95"/>
      <c r="ER15" s="101"/>
      <c r="ES15" s="101"/>
      <c r="ET15" s="101"/>
      <c r="EU15" s="101"/>
      <c r="EV15" s="101"/>
      <c r="EW15" s="101"/>
      <c r="EX15" s="101"/>
      <c r="EY15" s="101"/>
      <c r="EZ15" s="96"/>
      <c r="FA15" s="286"/>
      <c r="FB15" s="287"/>
      <c r="FC15" s="287"/>
      <c r="FD15" s="287"/>
      <c r="FE15" s="287"/>
      <c r="FF15" s="288"/>
      <c r="FG15" s="286"/>
      <c r="FH15" s="287"/>
      <c r="FI15" s="287"/>
      <c r="FJ15" s="287"/>
      <c r="FK15" s="287"/>
      <c r="FL15" s="288"/>
      <c r="FM15" s="292"/>
      <c r="FN15" s="293"/>
      <c r="FO15" s="293"/>
      <c r="FP15" s="293"/>
      <c r="FQ15" s="293"/>
      <c r="FR15" s="294"/>
      <c r="FS15" s="365"/>
      <c r="FT15" s="365"/>
      <c r="FV15" s="77"/>
      <c r="FW15" s="77"/>
      <c r="FX15" s="366"/>
      <c r="FY15" s="55">
        <f>GC15*100</f>
        <v>200</v>
      </c>
      <c r="FZ15" s="49">
        <f>RANK(FY15,$FY$14:$FY$17)</f>
        <v>1</v>
      </c>
      <c r="GB15" s="97">
        <f>IF(FK18=0,"MAX",FG18/FK18)</f>
        <v>2</v>
      </c>
      <c r="GC15" s="74">
        <f>IF(GB15="MAX",7,FG18-FK18)</f>
        <v>2</v>
      </c>
    </row>
    <row r="16" spans="1:185" ht="8.1" customHeight="1">
      <c r="B16" s="331">
        <v>2</v>
      </c>
      <c r="C16" s="332"/>
      <c r="D16" s="75"/>
      <c r="E16" s="75"/>
      <c r="F16" s="75"/>
      <c r="G16" s="75"/>
      <c r="H16" s="75"/>
      <c r="I16" s="76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3"/>
      <c r="U16" s="373"/>
      <c r="V16" s="374"/>
      <c r="W16" s="374"/>
      <c r="X16" s="374"/>
      <c r="Y16" s="374"/>
      <c r="Z16" s="374"/>
      <c r="AA16" s="374"/>
      <c r="AB16" s="374"/>
      <c r="AC16" s="374"/>
      <c r="AD16" s="374"/>
      <c r="AE16" s="375"/>
      <c r="AF16" s="89"/>
      <c r="AG16" s="104"/>
      <c r="AH16" s="104"/>
      <c r="AI16" s="104"/>
      <c r="AJ16" s="104"/>
      <c r="AK16" s="104"/>
      <c r="AL16" s="104"/>
      <c r="AM16" s="104"/>
      <c r="AN16" s="104"/>
      <c r="AO16" s="382" t="s">
        <v>133</v>
      </c>
      <c r="AP16" s="383"/>
      <c r="AQ16" s="121"/>
      <c r="AR16" s="118"/>
      <c r="AS16" s="118"/>
      <c r="AT16" s="118"/>
      <c r="AU16" s="118"/>
      <c r="AV16" s="118"/>
      <c r="AW16" s="118"/>
      <c r="AX16" s="118"/>
      <c r="AY16" s="118"/>
      <c r="AZ16" s="481"/>
      <c r="BA16" s="482"/>
      <c r="BB16" s="386"/>
      <c r="BC16" s="387"/>
      <c r="BD16" s="387"/>
      <c r="BE16" s="387"/>
      <c r="BF16" s="387"/>
      <c r="BG16" s="388"/>
      <c r="BH16" s="386"/>
      <c r="BI16" s="387"/>
      <c r="BJ16" s="387"/>
      <c r="BK16" s="387"/>
      <c r="BL16" s="387"/>
      <c r="BM16" s="388"/>
      <c r="BN16" s="386"/>
      <c r="BO16" s="387"/>
      <c r="BP16" s="387"/>
      <c r="BQ16" s="387"/>
      <c r="BR16" s="387"/>
      <c r="BS16" s="388"/>
      <c r="BT16" s="266">
        <f>FZ27</f>
        <v>1</v>
      </c>
      <c r="BU16" s="266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DE16" s="360">
        <v>2</v>
      </c>
      <c r="DF16" s="361"/>
      <c r="DG16" s="75"/>
      <c r="DH16" s="75"/>
      <c r="DI16" s="75"/>
      <c r="DJ16" s="75"/>
      <c r="DK16" s="75"/>
      <c r="DL16" s="76"/>
      <c r="DM16" s="102"/>
      <c r="DN16" s="102"/>
      <c r="DO16" s="102"/>
      <c r="DP16" s="102"/>
      <c r="DQ16" s="102"/>
      <c r="DR16" s="102"/>
      <c r="DS16" s="102"/>
      <c r="DT16" s="102"/>
      <c r="DU16" s="102"/>
      <c r="DV16" s="103"/>
      <c r="DW16" s="373"/>
      <c r="DX16" s="374"/>
      <c r="DY16" s="374"/>
      <c r="DZ16" s="374"/>
      <c r="EA16" s="374"/>
      <c r="EB16" s="374"/>
      <c r="EC16" s="374"/>
      <c r="ED16" s="374"/>
      <c r="EE16" s="374"/>
      <c r="EF16" s="375"/>
      <c r="EG16" s="89"/>
      <c r="EH16" s="104"/>
      <c r="EI16" s="104"/>
      <c r="EJ16" s="104"/>
      <c r="EK16" s="104"/>
      <c r="EL16" s="104"/>
      <c r="EM16" s="104"/>
      <c r="EN16" s="104"/>
      <c r="EO16" s="104"/>
      <c r="EP16" s="90"/>
      <c r="EQ16" s="89"/>
      <c r="ER16" s="104"/>
      <c r="ES16" s="104"/>
      <c r="ET16" s="104"/>
      <c r="EU16" s="104"/>
      <c r="EV16" s="104"/>
      <c r="EW16" s="104"/>
      <c r="EX16" s="104"/>
      <c r="EY16" s="104"/>
      <c r="EZ16" s="90"/>
      <c r="FA16" s="45">
        <f>COUNTIF(DM18,"=2")</f>
        <v>1</v>
      </c>
      <c r="FB16" s="46">
        <f>COUNTIF(EG18,"=2")</f>
        <v>1</v>
      </c>
      <c r="FC16" s="46">
        <f>COUNTIF(EQ18,"=2")</f>
        <v>0</v>
      </c>
      <c r="FD16" s="83"/>
      <c r="FE16" s="83"/>
      <c r="FF16" s="84"/>
      <c r="FG16" s="85"/>
      <c r="FH16" s="83"/>
      <c r="FI16" s="83"/>
      <c r="FJ16" s="83"/>
      <c r="FK16" s="83"/>
      <c r="FL16" s="84"/>
      <c r="FM16" s="47">
        <f>SUM(M17:N22)</f>
        <v>44</v>
      </c>
      <c r="FN16" s="47">
        <f>SUM(AI17:AJ22)</f>
        <v>46</v>
      </c>
      <c r="FO16" s="47">
        <f>SUM(AT17:AU22)</f>
        <v>0</v>
      </c>
      <c r="FP16" s="77"/>
      <c r="FQ16" s="77"/>
      <c r="FR16" s="77"/>
      <c r="FS16" s="365"/>
      <c r="FT16" s="365"/>
      <c r="FV16" s="77"/>
      <c r="FW16" s="77"/>
      <c r="FX16" s="366"/>
      <c r="FY16" s="55">
        <f>GC16*100</f>
        <v>100</v>
      </c>
      <c r="FZ16" s="49">
        <f>RANK(FY16,$FY$14:$FY$17)</f>
        <v>2</v>
      </c>
      <c r="GB16" s="97">
        <f>IF(FK26=0,"MAX",FG26/FK26)</f>
        <v>1.5</v>
      </c>
      <c r="GC16" s="74">
        <f>IF(GB16="MAX",7,FG26-FK26)</f>
        <v>1</v>
      </c>
    </row>
    <row r="17" spans="2:185" ht="8.1" customHeight="1">
      <c r="B17" s="333"/>
      <c r="C17" s="334"/>
      <c r="D17" s="78"/>
      <c r="E17" s="78"/>
      <c r="F17" s="78"/>
      <c r="G17" s="78"/>
      <c r="H17" s="78"/>
      <c r="I17" s="79"/>
      <c r="J17" s="102"/>
      <c r="K17" s="102"/>
      <c r="L17" s="105"/>
      <c r="M17" s="258">
        <f>AA9</f>
        <v>15</v>
      </c>
      <c r="N17" s="258"/>
      <c r="O17" s="480" t="s">
        <v>23</v>
      </c>
      <c r="P17" s="258">
        <f>X9</f>
        <v>5</v>
      </c>
      <c r="Q17" s="258"/>
      <c r="R17" s="106"/>
      <c r="S17" s="102"/>
      <c r="T17" s="103"/>
      <c r="U17" s="376"/>
      <c r="V17" s="377"/>
      <c r="W17" s="377"/>
      <c r="X17" s="377"/>
      <c r="Y17" s="377"/>
      <c r="Z17" s="377"/>
      <c r="AA17" s="377"/>
      <c r="AB17" s="377"/>
      <c r="AC17" s="377"/>
      <c r="AD17" s="377"/>
      <c r="AE17" s="378"/>
      <c r="AF17" s="82"/>
      <c r="AG17" s="80"/>
      <c r="AH17" s="89"/>
      <c r="AI17" s="251">
        <v>16</v>
      </c>
      <c r="AJ17" s="251"/>
      <c r="AK17" s="480" t="s">
        <v>23</v>
      </c>
      <c r="AL17" s="251">
        <v>17</v>
      </c>
      <c r="AM17" s="251"/>
      <c r="AN17" s="90"/>
      <c r="AO17" s="384"/>
      <c r="AP17" s="385"/>
      <c r="AQ17" s="123"/>
      <c r="AR17" s="120"/>
      <c r="AS17" s="121"/>
      <c r="AT17" s="391"/>
      <c r="AU17" s="391"/>
      <c r="AV17" s="181"/>
      <c r="AW17" s="391"/>
      <c r="AX17" s="391"/>
      <c r="AY17" s="119"/>
      <c r="AZ17" s="483"/>
      <c r="BA17" s="484"/>
      <c r="BB17" s="367"/>
      <c r="BC17" s="368"/>
      <c r="BD17" s="368"/>
      <c r="BE17" s="368"/>
      <c r="BF17" s="368"/>
      <c r="BG17" s="369"/>
      <c r="BH17" s="367"/>
      <c r="BI17" s="368"/>
      <c r="BJ17" s="368"/>
      <c r="BK17" s="368"/>
      <c r="BL17" s="368"/>
      <c r="BM17" s="369"/>
      <c r="BN17" s="367"/>
      <c r="BO17" s="389"/>
      <c r="BP17" s="389"/>
      <c r="BQ17" s="389"/>
      <c r="BR17" s="389"/>
      <c r="BS17" s="369"/>
      <c r="BT17" s="266"/>
      <c r="BU17" s="266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DE17" s="362"/>
      <c r="DF17" s="363"/>
      <c r="DG17" s="78"/>
      <c r="DH17" s="78"/>
      <c r="DI17" s="78"/>
      <c r="DJ17" s="78"/>
      <c r="DK17" s="78"/>
      <c r="DL17" s="79"/>
      <c r="DM17" s="102"/>
      <c r="DN17" s="102"/>
      <c r="DO17" s="105"/>
      <c r="DP17" s="258" t="str">
        <f>IF(M17&gt;P17,"1",IF(M17&lt;P17,"0"))</f>
        <v>1</v>
      </c>
      <c r="DQ17" s="258"/>
      <c r="DR17" s="258" t="str">
        <f>IF(M17&lt;P17,"1",IF(M17&gt;P17,"0"))</f>
        <v>0</v>
      </c>
      <c r="DS17" s="258"/>
      <c r="DT17" s="106"/>
      <c r="DU17" s="102"/>
      <c r="DV17" s="103"/>
      <c r="DW17" s="376"/>
      <c r="DX17" s="377"/>
      <c r="DY17" s="377"/>
      <c r="DZ17" s="377"/>
      <c r="EA17" s="377"/>
      <c r="EB17" s="377"/>
      <c r="EC17" s="377"/>
      <c r="ED17" s="377"/>
      <c r="EE17" s="377"/>
      <c r="EF17" s="378"/>
      <c r="EG17" s="82"/>
      <c r="EH17" s="80"/>
      <c r="EI17" s="89"/>
      <c r="EJ17" s="258" t="str">
        <f>IF(AI17&gt;AL17,"1",IF(AI17&lt;AL17,"0"))</f>
        <v>0</v>
      </c>
      <c r="EK17" s="258"/>
      <c r="EL17" s="258" t="str">
        <f>IF(AI17&lt;AL17,"1",IF(AI17&gt;AL17,"0"))</f>
        <v>1</v>
      </c>
      <c r="EM17" s="258"/>
      <c r="EN17" s="90"/>
      <c r="EO17" s="80"/>
      <c r="EP17" s="81"/>
      <c r="EQ17" s="82"/>
      <c r="ER17" s="80"/>
      <c r="ES17" s="89"/>
      <c r="ET17" s="258" t="b">
        <f>IF(AT17&gt;AW17,"1",IF(AT17&lt;AW17,"0"))</f>
        <v>0</v>
      </c>
      <c r="EU17" s="258"/>
      <c r="EV17" s="258" t="b">
        <f>IF(AT17&lt;AW17,"1",IF(AT17&gt;AW17,"0"))</f>
        <v>0</v>
      </c>
      <c r="EW17" s="258"/>
      <c r="EX17" s="90"/>
      <c r="EY17" s="80"/>
      <c r="EZ17" s="81"/>
      <c r="FA17" s="91"/>
      <c r="FB17" s="92"/>
      <c r="FC17" s="92"/>
      <c r="FD17" s="50">
        <f>COUNTIF(DU18,"=2")</f>
        <v>0</v>
      </c>
      <c r="FE17" s="50">
        <f>COUNTIF(EO18,"=2")</f>
        <v>0</v>
      </c>
      <c r="FF17" s="51">
        <f>COUNTIF(EY18,"=2")</f>
        <v>0</v>
      </c>
      <c r="FG17" s="91"/>
      <c r="FH17" s="92"/>
      <c r="FI17" s="92"/>
      <c r="FJ17" s="92"/>
      <c r="FK17" s="92"/>
      <c r="FL17" s="93"/>
      <c r="FM17" s="77"/>
      <c r="FN17" s="77"/>
      <c r="FO17" s="77"/>
      <c r="FP17" s="47">
        <f>SUM(P17:Q22)</f>
        <v>27</v>
      </c>
      <c r="FQ17" s="47">
        <f>SUM(AL17:AM22)</f>
        <v>34</v>
      </c>
      <c r="FR17" s="47">
        <f>SUM(AW17:AX22)</f>
        <v>0</v>
      </c>
      <c r="FS17" s="365"/>
      <c r="FT17" s="365"/>
      <c r="FV17" s="77"/>
      <c r="FW17" s="77"/>
      <c r="FX17" s="366"/>
      <c r="FY17" s="55">
        <f>GC17*100</f>
        <v>-400</v>
      </c>
      <c r="FZ17" s="49">
        <f>RANK(FY17,$FY$14:$FY$17)</f>
        <v>4</v>
      </c>
      <c r="GB17" s="97">
        <f>IF(FK34=0,"MAX",FG34/FK34)</f>
        <v>0</v>
      </c>
      <c r="GC17" s="74">
        <f>IF(GB17="MAX",,FG34-FK34)</f>
        <v>-4</v>
      </c>
    </row>
    <row r="18" spans="2:185" ht="8.1" customHeight="1">
      <c r="B18" s="333" t="s">
        <v>123</v>
      </c>
      <c r="C18" s="334"/>
      <c r="D18" s="334"/>
      <c r="E18" s="334"/>
      <c r="F18" s="334"/>
      <c r="G18" s="334"/>
      <c r="H18" s="334"/>
      <c r="I18" s="335"/>
      <c r="J18" s="258">
        <f>DM18</f>
        <v>2</v>
      </c>
      <c r="K18" s="253"/>
      <c r="L18" s="107"/>
      <c r="M18" s="258"/>
      <c r="N18" s="258"/>
      <c r="O18" s="480"/>
      <c r="P18" s="258"/>
      <c r="Q18" s="258"/>
      <c r="R18" s="103"/>
      <c r="S18" s="252">
        <f>DU18</f>
        <v>1</v>
      </c>
      <c r="T18" s="253"/>
      <c r="U18" s="376"/>
      <c r="V18" s="377"/>
      <c r="W18" s="377"/>
      <c r="X18" s="377"/>
      <c r="Y18" s="377"/>
      <c r="Z18" s="377"/>
      <c r="AA18" s="377"/>
      <c r="AB18" s="377"/>
      <c r="AC18" s="377"/>
      <c r="AD18" s="377"/>
      <c r="AE18" s="378"/>
      <c r="AF18" s="252">
        <f>EG18</f>
        <v>2</v>
      </c>
      <c r="AG18" s="253"/>
      <c r="AH18" s="82"/>
      <c r="AI18" s="251"/>
      <c r="AJ18" s="251"/>
      <c r="AK18" s="480"/>
      <c r="AL18" s="251"/>
      <c r="AM18" s="251"/>
      <c r="AN18" s="81"/>
      <c r="AO18" s="252">
        <f>EO18</f>
        <v>1</v>
      </c>
      <c r="AP18" s="253"/>
      <c r="AQ18" s="394">
        <f>EQ18</f>
        <v>0</v>
      </c>
      <c r="AR18" s="395"/>
      <c r="AS18" s="123"/>
      <c r="AT18" s="391"/>
      <c r="AU18" s="391"/>
      <c r="AV18" s="181"/>
      <c r="AW18" s="391"/>
      <c r="AX18" s="391"/>
      <c r="AY18" s="122"/>
      <c r="AZ18" s="394">
        <f>EY18</f>
        <v>0</v>
      </c>
      <c r="BA18" s="395"/>
      <c r="BB18" s="298">
        <f>FA18</f>
        <v>2</v>
      </c>
      <c r="BC18" s="295"/>
      <c r="BD18" s="393"/>
      <c r="BE18" s="393"/>
      <c r="BF18" s="295">
        <f>FE18</f>
        <v>0</v>
      </c>
      <c r="BG18" s="296"/>
      <c r="BH18" s="298">
        <f>FG18</f>
        <v>4</v>
      </c>
      <c r="BI18" s="295"/>
      <c r="BJ18" s="393"/>
      <c r="BK18" s="393"/>
      <c r="BL18" s="295">
        <f>FK18</f>
        <v>2</v>
      </c>
      <c r="BM18" s="296"/>
      <c r="BN18" s="297">
        <f>FM18</f>
        <v>90</v>
      </c>
      <c r="BO18" s="255"/>
      <c r="BP18" s="393"/>
      <c r="BQ18" s="393"/>
      <c r="BR18" s="255">
        <f>FQ18</f>
        <v>61</v>
      </c>
      <c r="BS18" s="256"/>
      <c r="BT18" s="266"/>
      <c r="BU18" s="266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DE18" s="301" t="str">
        <f>B18</f>
        <v>スカイメッツ</v>
      </c>
      <c r="DF18" s="302"/>
      <c r="DG18" s="302"/>
      <c r="DH18" s="302"/>
      <c r="DI18" s="302"/>
      <c r="DJ18" s="302"/>
      <c r="DK18" s="302"/>
      <c r="DL18" s="303"/>
      <c r="DM18" s="258">
        <f>DP17+DP19+DP21</f>
        <v>2</v>
      </c>
      <c r="DN18" s="253"/>
      <c r="DO18" s="107"/>
      <c r="DP18" s="258"/>
      <c r="DQ18" s="258"/>
      <c r="DR18" s="258"/>
      <c r="DS18" s="258"/>
      <c r="DT18" s="103"/>
      <c r="DU18" s="252">
        <f>DR17+DR19+DR21</f>
        <v>1</v>
      </c>
      <c r="DV18" s="253"/>
      <c r="DW18" s="376"/>
      <c r="DX18" s="377"/>
      <c r="DY18" s="377"/>
      <c r="DZ18" s="377"/>
      <c r="EA18" s="377"/>
      <c r="EB18" s="377"/>
      <c r="EC18" s="377"/>
      <c r="ED18" s="377"/>
      <c r="EE18" s="377"/>
      <c r="EF18" s="378"/>
      <c r="EG18" s="252">
        <f>EJ17+EJ19+EJ21</f>
        <v>2</v>
      </c>
      <c r="EH18" s="253"/>
      <c r="EI18" s="82"/>
      <c r="EJ18" s="258"/>
      <c r="EK18" s="258"/>
      <c r="EL18" s="258"/>
      <c r="EM18" s="258"/>
      <c r="EN18" s="81"/>
      <c r="EO18" s="252">
        <f>EL17+EL19+EL21</f>
        <v>1</v>
      </c>
      <c r="EP18" s="253"/>
      <c r="EQ18" s="252">
        <f>ET17+ET19+ET21</f>
        <v>0</v>
      </c>
      <c r="ER18" s="253"/>
      <c r="ES18" s="82"/>
      <c r="ET18" s="258"/>
      <c r="EU18" s="258"/>
      <c r="EV18" s="258"/>
      <c r="EW18" s="258"/>
      <c r="EX18" s="81"/>
      <c r="EY18" s="252">
        <f>EV17+EV19+EV21</f>
        <v>0</v>
      </c>
      <c r="EZ18" s="253"/>
      <c r="FA18" s="298">
        <f>SUM(FA16:FC16)</f>
        <v>2</v>
      </c>
      <c r="FB18" s="295"/>
      <c r="FC18" s="393"/>
      <c r="FD18" s="393"/>
      <c r="FE18" s="295">
        <f>SUM(FD17:FF17)</f>
        <v>0</v>
      </c>
      <c r="FF18" s="296"/>
      <c r="FG18" s="298">
        <f>SUM(DM18,EG18,EQ18)</f>
        <v>4</v>
      </c>
      <c r="FH18" s="295"/>
      <c r="FI18" s="393"/>
      <c r="FJ18" s="393"/>
      <c r="FK18" s="295">
        <f>SUM(DU18,EO18,EY18)</f>
        <v>2</v>
      </c>
      <c r="FL18" s="296"/>
      <c r="FM18" s="297">
        <f>SUM(FM16:FO16)</f>
        <v>90</v>
      </c>
      <c r="FN18" s="255"/>
      <c r="FO18" s="393"/>
      <c r="FP18" s="393"/>
      <c r="FQ18" s="255">
        <f>SUM(FP17:FR17)</f>
        <v>61</v>
      </c>
      <c r="FR18" s="256"/>
      <c r="FS18" s="365"/>
      <c r="FT18" s="365"/>
      <c r="FV18" s="77"/>
      <c r="FW18" s="77"/>
      <c r="FX18" s="77"/>
      <c r="FZ18" s="86"/>
    </row>
    <row r="19" spans="2:185" ht="8.1" customHeight="1">
      <c r="B19" s="333"/>
      <c r="C19" s="334"/>
      <c r="D19" s="334"/>
      <c r="E19" s="334"/>
      <c r="F19" s="334"/>
      <c r="G19" s="334"/>
      <c r="H19" s="334"/>
      <c r="I19" s="335"/>
      <c r="J19" s="258"/>
      <c r="K19" s="253"/>
      <c r="L19" s="107"/>
      <c r="M19" s="258">
        <f>AA11</f>
        <v>14</v>
      </c>
      <c r="N19" s="258"/>
      <c r="O19" s="480" t="s">
        <v>23</v>
      </c>
      <c r="P19" s="258">
        <f>X11</f>
        <v>16</v>
      </c>
      <c r="Q19" s="258"/>
      <c r="R19" s="103"/>
      <c r="S19" s="252"/>
      <c r="T19" s="253"/>
      <c r="U19" s="376"/>
      <c r="V19" s="377"/>
      <c r="W19" s="377"/>
      <c r="X19" s="377"/>
      <c r="Y19" s="377"/>
      <c r="Z19" s="377"/>
      <c r="AA19" s="377"/>
      <c r="AB19" s="377"/>
      <c r="AC19" s="377"/>
      <c r="AD19" s="377"/>
      <c r="AE19" s="378"/>
      <c r="AF19" s="252"/>
      <c r="AG19" s="253"/>
      <c r="AH19" s="82"/>
      <c r="AI19" s="251">
        <v>15</v>
      </c>
      <c r="AJ19" s="251"/>
      <c r="AK19" s="480" t="s">
        <v>23</v>
      </c>
      <c r="AL19" s="251">
        <v>9</v>
      </c>
      <c r="AM19" s="251"/>
      <c r="AN19" s="81"/>
      <c r="AO19" s="252"/>
      <c r="AP19" s="253"/>
      <c r="AQ19" s="394"/>
      <c r="AR19" s="395"/>
      <c r="AS19" s="123"/>
      <c r="AT19" s="391"/>
      <c r="AU19" s="391"/>
      <c r="AV19" s="181"/>
      <c r="AW19" s="391"/>
      <c r="AX19" s="391"/>
      <c r="AY19" s="122"/>
      <c r="AZ19" s="394"/>
      <c r="BA19" s="395"/>
      <c r="BB19" s="298"/>
      <c r="BC19" s="295"/>
      <c r="BD19" s="393"/>
      <c r="BE19" s="393"/>
      <c r="BF19" s="295"/>
      <c r="BG19" s="296"/>
      <c r="BH19" s="298"/>
      <c r="BI19" s="295"/>
      <c r="BJ19" s="393"/>
      <c r="BK19" s="393"/>
      <c r="BL19" s="295"/>
      <c r="BM19" s="296"/>
      <c r="BN19" s="297"/>
      <c r="BO19" s="255"/>
      <c r="BP19" s="393"/>
      <c r="BQ19" s="393"/>
      <c r="BR19" s="255"/>
      <c r="BS19" s="256"/>
      <c r="BT19" s="266"/>
      <c r="BU19" s="266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DE19" s="301"/>
      <c r="DF19" s="302"/>
      <c r="DG19" s="302"/>
      <c r="DH19" s="302"/>
      <c r="DI19" s="302"/>
      <c r="DJ19" s="302"/>
      <c r="DK19" s="302"/>
      <c r="DL19" s="303"/>
      <c r="DM19" s="258"/>
      <c r="DN19" s="253"/>
      <c r="DO19" s="107"/>
      <c r="DP19" s="258" t="str">
        <f>IF(M19&gt;P19,"1",IF(M19&lt;P19,"0"))</f>
        <v>0</v>
      </c>
      <c r="DQ19" s="258"/>
      <c r="DR19" s="258" t="str">
        <f>IF(M19&lt;P19,"1",IF(M19&gt;P19,"0"))</f>
        <v>1</v>
      </c>
      <c r="DS19" s="258"/>
      <c r="DT19" s="103"/>
      <c r="DU19" s="252"/>
      <c r="DV19" s="253"/>
      <c r="DW19" s="376"/>
      <c r="DX19" s="377"/>
      <c r="DY19" s="377"/>
      <c r="DZ19" s="377"/>
      <c r="EA19" s="377"/>
      <c r="EB19" s="377"/>
      <c r="EC19" s="377"/>
      <c r="ED19" s="377"/>
      <c r="EE19" s="377"/>
      <c r="EF19" s="378"/>
      <c r="EG19" s="252"/>
      <c r="EH19" s="253"/>
      <c r="EI19" s="82"/>
      <c r="EJ19" s="258" t="str">
        <f>IF(AI19&gt;AL19,"1",IF(AI19&lt;AL19,"0"))</f>
        <v>1</v>
      </c>
      <c r="EK19" s="258"/>
      <c r="EL19" s="258" t="str">
        <f>IF(AI19&lt;AL19,"1",IF(AI19&gt;AL19,"0"))</f>
        <v>0</v>
      </c>
      <c r="EM19" s="258"/>
      <c r="EN19" s="81"/>
      <c r="EO19" s="252"/>
      <c r="EP19" s="253"/>
      <c r="EQ19" s="252"/>
      <c r="ER19" s="253"/>
      <c r="ES19" s="82"/>
      <c r="ET19" s="258" t="b">
        <f>IF(AT19&gt;AW19,"1",IF(AT19&lt;AW19,"0"))</f>
        <v>0</v>
      </c>
      <c r="EU19" s="258"/>
      <c r="EV19" s="258" t="b">
        <f>IF(AT19&lt;AW19,"1",IF(AT19&gt;AW19,"0"))</f>
        <v>0</v>
      </c>
      <c r="EW19" s="258"/>
      <c r="EX19" s="81"/>
      <c r="EY19" s="252"/>
      <c r="EZ19" s="253"/>
      <c r="FA19" s="298"/>
      <c r="FB19" s="295"/>
      <c r="FC19" s="393"/>
      <c r="FD19" s="393"/>
      <c r="FE19" s="295"/>
      <c r="FF19" s="296"/>
      <c r="FG19" s="298"/>
      <c r="FH19" s="295"/>
      <c r="FI19" s="393"/>
      <c r="FJ19" s="393"/>
      <c r="FK19" s="295"/>
      <c r="FL19" s="296"/>
      <c r="FM19" s="297"/>
      <c r="FN19" s="255"/>
      <c r="FO19" s="393"/>
      <c r="FP19" s="393"/>
      <c r="FQ19" s="255"/>
      <c r="FR19" s="256"/>
      <c r="FS19" s="365"/>
      <c r="FT19" s="365"/>
      <c r="FV19" s="77"/>
      <c r="FW19" s="77"/>
      <c r="FX19" s="77"/>
      <c r="FZ19" s="86"/>
    </row>
    <row r="20" spans="2:185" ht="8.1" customHeight="1">
      <c r="B20" s="333"/>
      <c r="C20" s="334"/>
      <c r="D20" s="334"/>
      <c r="E20" s="334"/>
      <c r="F20" s="334"/>
      <c r="G20" s="334"/>
      <c r="H20" s="334"/>
      <c r="I20" s="335"/>
      <c r="J20" s="258"/>
      <c r="K20" s="253"/>
      <c r="L20" s="107"/>
      <c r="M20" s="258"/>
      <c r="N20" s="258"/>
      <c r="O20" s="480"/>
      <c r="P20" s="258"/>
      <c r="Q20" s="258"/>
      <c r="R20" s="103"/>
      <c r="S20" s="252"/>
      <c r="T20" s="253"/>
      <c r="U20" s="376"/>
      <c r="V20" s="377"/>
      <c r="W20" s="377"/>
      <c r="X20" s="377"/>
      <c r="Y20" s="377"/>
      <c r="Z20" s="377"/>
      <c r="AA20" s="377"/>
      <c r="AB20" s="377"/>
      <c r="AC20" s="377"/>
      <c r="AD20" s="377"/>
      <c r="AE20" s="378"/>
      <c r="AF20" s="252"/>
      <c r="AG20" s="253"/>
      <c r="AH20" s="82"/>
      <c r="AI20" s="251"/>
      <c r="AJ20" s="251"/>
      <c r="AK20" s="480"/>
      <c r="AL20" s="251"/>
      <c r="AM20" s="251"/>
      <c r="AN20" s="81"/>
      <c r="AO20" s="252"/>
      <c r="AP20" s="253"/>
      <c r="AQ20" s="394"/>
      <c r="AR20" s="395"/>
      <c r="AS20" s="123"/>
      <c r="AT20" s="391"/>
      <c r="AU20" s="391"/>
      <c r="AV20" s="181"/>
      <c r="AW20" s="391"/>
      <c r="AX20" s="391"/>
      <c r="AY20" s="122"/>
      <c r="AZ20" s="394"/>
      <c r="BA20" s="395"/>
      <c r="BB20" s="367"/>
      <c r="BC20" s="368"/>
      <c r="BD20" s="368"/>
      <c r="BE20" s="368"/>
      <c r="BF20" s="368"/>
      <c r="BG20" s="369"/>
      <c r="BH20" s="367"/>
      <c r="BI20" s="368"/>
      <c r="BJ20" s="368"/>
      <c r="BK20" s="368"/>
      <c r="BL20" s="368"/>
      <c r="BM20" s="369"/>
      <c r="BN20" s="367"/>
      <c r="BO20" s="389"/>
      <c r="BP20" s="389"/>
      <c r="BQ20" s="389"/>
      <c r="BR20" s="389"/>
      <c r="BS20" s="369"/>
      <c r="BT20" s="266"/>
      <c r="BU20" s="266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DE20" s="301"/>
      <c r="DF20" s="302"/>
      <c r="DG20" s="302"/>
      <c r="DH20" s="302"/>
      <c r="DI20" s="302"/>
      <c r="DJ20" s="302"/>
      <c r="DK20" s="302"/>
      <c r="DL20" s="303"/>
      <c r="DM20" s="258"/>
      <c r="DN20" s="253"/>
      <c r="DO20" s="107"/>
      <c r="DP20" s="258"/>
      <c r="DQ20" s="258"/>
      <c r="DR20" s="258"/>
      <c r="DS20" s="258"/>
      <c r="DT20" s="103"/>
      <c r="DU20" s="252"/>
      <c r="DV20" s="253"/>
      <c r="DW20" s="376"/>
      <c r="DX20" s="377"/>
      <c r="DY20" s="377"/>
      <c r="DZ20" s="377"/>
      <c r="EA20" s="377"/>
      <c r="EB20" s="377"/>
      <c r="EC20" s="377"/>
      <c r="ED20" s="377"/>
      <c r="EE20" s="377"/>
      <c r="EF20" s="378"/>
      <c r="EG20" s="252"/>
      <c r="EH20" s="253"/>
      <c r="EI20" s="82"/>
      <c r="EJ20" s="258"/>
      <c r="EK20" s="258"/>
      <c r="EL20" s="258"/>
      <c r="EM20" s="258"/>
      <c r="EN20" s="81"/>
      <c r="EO20" s="252"/>
      <c r="EP20" s="253"/>
      <c r="EQ20" s="252"/>
      <c r="ER20" s="253"/>
      <c r="ES20" s="82"/>
      <c r="ET20" s="258"/>
      <c r="EU20" s="258"/>
      <c r="EV20" s="258"/>
      <c r="EW20" s="258"/>
      <c r="EX20" s="81"/>
      <c r="EY20" s="252"/>
      <c r="EZ20" s="253"/>
      <c r="FA20" s="91"/>
      <c r="FB20" s="92"/>
      <c r="FC20" s="92"/>
      <c r="FD20" s="92"/>
      <c r="FE20" s="92"/>
      <c r="FF20" s="93"/>
      <c r="FG20" s="91"/>
      <c r="FH20" s="92"/>
      <c r="FI20" s="92"/>
      <c r="FJ20" s="92"/>
      <c r="FK20" s="92"/>
      <c r="FL20" s="93"/>
      <c r="FM20" s="77"/>
      <c r="FN20" s="77"/>
      <c r="FO20" s="77"/>
      <c r="FP20" s="77"/>
      <c r="FQ20" s="77"/>
      <c r="FR20" s="77"/>
      <c r="FS20" s="365"/>
      <c r="FT20" s="365"/>
      <c r="FV20" s="77"/>
      <c r="FW20" s="77"/>
      <c r="FX20" s="366" t="s">
        <v>2</v>
      </c>
      <c r="FY20" s="52">
        <f>FM14*10</f>
        <v>9.193548387096774</v>
      </c>
      <c r="FZ20" s="49">
        <f>RANK(FY20,$FY$20:$FY$23)</f>
        <v>3</v>
      </c>
    </row>
    <row r="21" spans="2:185" ht="8.1" customHeight="1">
      <c r="B21" s="333"/>
      <c r="C21" s="334"/>
      <c r="D21" s="334"/>
      <c r="E21" s="334"/>
      <c r="F21" s="334"/>
      <c r="G21" s="334"/>
      <c r="H21" s="334"/>
      <c r="I21" s="335"/>
      <c r="J21" s="258"/>
      <c r="K21" s="253"/>
      <c r="L21" s="107"/>
      <c r="M21" s="258">
        <f>AA13</f>
        <v>15</v>
      </c>
      <c r="N21" s="258"/>
      <c r="O21" s="480" t="s">
        <v>23</v>
      </c>
      <c r="P21" s="258">
        <f>X13</f>
        <v>6</v>
      </c>
      <c r="Q21" s="258"/>
      <c r="R21" s="103"/>
      <c r="S21" s="252"/>
      <c r="T21" s="253"/>
      <c r="U21" s="376"/>
      <c r="V21" s="377"/>
      <c r="W21" s="377"/>
      <c r="X21" s="377"/>
      <c r="Y21" s="377"/>
      <c r="Z21" s="377"/>
      <c r="AA21" s="377"/>
      <c r="AB21" s="377"/>
      <c r="AC21" s="377"/>
      <c r="AD21" s="377"/>
      <c r="AE21" s="378"/>
      <c r="AF21" s="252"/>
      <c r="AG21" s="253"/>
      <c r="AH21" s="82"/>
      <c r="AI21" s="251">
        <v>15</v>
      </c>
      <c r="AJ21" s="251"/>
      <c r="AK21" s="480" t="s">
        <v>23</v>
      </c>
      <c r="AL21" s="251">
        <v>8</v>
      </c>
      <c r="AM21" s="251"/>
      <c r="AN21" s="81"/>
      <c r="AO21" s="252"/>
      <c r="AP21" s="253"/>
      <c r="AQ21" s="394"/>
      <c r="AR21" s="395"/>
      <c r="AS21" s="123"/>
      <c r="AT21" s="391"/>
      <c r="AU21" s="391"/>
      <c r="AV21" s="181"/>
      <c r="AW21" s="391"/>
      <c r="AX21" s="391"/>
      <c r="AY21" s="122"/>
      <c r="AZ21" s="394"/>
      <c r="BA21" s="395"/>
      <c r="BB21" s="396"/>
      <c r="BC21" s="397"/>
      <c r="BD21" s="397"/>
      <c r="BE21" s="397"/>
      <c r="BF21" s="397"/>
      <c r="BG21" s="398"/>
      <c r="BH21" s="396"/>
      <c r="BI21" s="397"/>
      <c r="BJ21" s="397"/>
      <c r="BK21" s="397"/>
      <c r="BL21" s="397"/>
      <c r="BM21" s="398"/>
      <c r="BN21" s="396"/>
      <c r="BO21" s="397"/>
      <c r="BP21" s="397"/>
      <c r="BQ21" s="397"/>
      <c r="BR21" s="397"/>
      <c r="BS21" s="398"/>
      <c r="BT21" s="266"/>
      <c r="BU21" s="266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DE21" s="301"/>
      <c r="DF21" s="302"/>
      <c r="DG21" s="302"/>
      <c r="DH21" s="302"/>
      <c r="DI21" s="302"/>
      <c r="DJ21" s="302"/>
      <c r="DK21" s="302"/>
      <c r="DL21" s="303"/>
      <c r="DM21" s="258"/>
      <c r="DN21" s="253"/>
      <c r="DO21" s="107"/>
      <c r="DP21" s="258" t="str">
        <f>IF(M21&gt;P21,"1",IF(M21&lt;P21,"0"))</f>
        <v>1</v>
      </c>
      <c r="DQ21" s="258"/>
      <c r="DR21" s="258" t="str">
        <f>IF(M21&lt;P21,"1",IF(M21&gt;P21,"0"))</f>
        <v>0</v>
      </c>
      <c r="DS21" s="258"/>
      <c r="DT21" s="103"/>
      <c r="DU21" s="252"/>
      <c r="DV21" s="253"/>
      <c r="DW21" s="376"/>
      <c r="DX21" s="377"/>
      <c r="DY21" s="377"/>
      <c r="DZ21" s="377"/>
      <c r="EA21" s="377"/>
      <c r="EB21" s="377"/>
      <c r="EC21" s="377"/>
      <c r="ED21" s="377"/>
      <c r="EE21" s="377"/>
      <c r="EF21" s="378"/>
      <c r="EG21" s="252"/>
      <c r="EH21" s="253"/>
      <c r="EI21" s="82"/>
      <c r="EJ21" s="258" t="str">
        <f>IF(AI21&gt;AL21,"1",IF(AI21&lt;AL21,"0"))</f>
        <v>1</v>
      </c>
      <c r="EK21" s="258"/>
      <c r="EL21" s="258" t="str">
        <f>IF(AI21&lt;AL21,"1",IF(AI21&gt;AL21,"0"))</f>
        <v>0</v>
      </c>
      <c r="EM21" s="258"/>
      <c r="EN21" s="81"/>
      <c r="EO21" s="252"/>
      <c r="EP21" s="253"/>
      <c r="EQ21" s="252"/>
      <c r="ER21" s="253"/>
      <c r="ES21" s="82"/>
      <c r="ET21" s="258" t="b">
        <f>IF(AT21&gt;AW21,"1",IF(AT21&lt;AW21,"0"))</f>
        <v>0</v>
      </c>
      <c r="EU21" s="258"/>
      <c r="EV21" s="258" t="b">
        <f>IF(AT21&lt;AW21,"1",IF(AT21&gt;AW21,"0"))</f>
        <v>0</v>
      </c>
      <c r="EW21" s="258"/>
      <c r="EX21" s="81"/>
      <c r="EY21" s="252"/>
      <c r="EZ21" s="253"/>
      <c r="FA21" s="91"/>
      <c r="FB21" s="92"/>
      <c r="FC21" s="92"/>
      <c r="FD21" s="92"/>
      <c r="FE21" s="92"/>
      <c r="FF21" s="93"/>
      <c r="FG21" s="91"/>
      <c r="FH21" s="92"/>
      <c r="FI21" s="92"/>
      <c r="FJ21" s="92"/>
      <c r="FK21" s="92"/>
      <c r="FL21" s="93"/>
      <c r="FM21" s="77"/>
      <c r="FN21" s="77"/>
      <c r="FO21" s="77"/>
      <c r="FP21" s="77"/>
      <c r="FQ21" s="77"/>
      <c r="FR21" s="77"/>
      <c r="FS21" s="365"/>
      <c r="FT21" s="365"/>
      <c r="FV21" s="77"/>
      <c r="FW21" s="77"/>
      <c r="FX21" s="366"/>
      <c r="FY21" s="52">
        <f>FM22*10</f>
        <v>14.754098360655739</v>
      </c>
      <c r="FZ21" s="49">
        <f>RANK(FY21,$FY$20:$FY$23)</f>
        <v>1</v>
      </c>
    </row>
    <row r="22" spans="2:185" ht="8.1" customHeight="1">
      <c r="B22" s="94"/>
      <c r="C22" s="78"/>
      <c r="D22" s="78"/>
      <c r="E22" s="78"/>
      <c r="F22" s="78"/>
      <c r="G22" s="78"/>
      <c r="H22" s="78"/>
      <c r="I22" s="79"/>
      <c r="J22" s="102"/>
      <c r="K22" s="102"/>
      <c r="L22" s="108"/>
      <c r="M22" s="258"/>
      <c r="N22" s="258"/>
      <c r="O22" s="480"/>
      <c r="P22" s="258"/>
      <c r="Q22" s="258"/>
      <c r="R22" s="109"/>
      <c r="S22" s="102"/>
      <c r="T22" s="103"/>
      <c r="U22" s="376"/>
      <c r="V22" s="377"/>
      <c r="W22" s="377"/>
      <c r="X22" s="377"/>
      <c r="Y22" s="377"/>
      <c r="Z22" s="377"/>
      <c r="AA22" s="377"/>
      <c r="AB22" s="377"/>
      <c r="AC22" s="377"/>
      <c r="AD22" s="377"/>
      <c r="AE22" s="378"/>
      <c r="AF22" s="82"/>
      <c r="AG22" s="80"/>
      <c r="AH22" s="95"/>
      <c r="AI22" s="251"/>
      <c r="AJ22" s="251"/>
      <c r="AK22" s="480"/>
      <c r="AL22" s="251"/>
      <c r="AM22" s="251"/>
      <c r="AN22" s="96"/>
      <c r="AO22" s="80"/>
      <c r="AP22" s="81"/>
      <c r="AQ22" s="123"/>
      <c r="AR22" s="120"/>
      <c r="AS22" s="124"/>
      <c r="AT22" s="391"/>
      <c r="AU22" s="391"/>
      <c r="AV22" s="181"/>
      <c r="AW22" s="391"/>
      <c r="AX22" s="391"/>
      <c r="AY22" s="125"/>
      <c r="AZ22" s="120"/>
      <c r="BA22" s="122"/>
      <c r="BB22" s="271"/>
      <c r="BC22" s="272"/>
      <c r="BD22" s="272"/>
      <c r="BE22" s="272"/>
      <c r="BF22" s="272"/>
      <c r="BG22" s="273"/>
      <c r="BH22" s="277">
        <f>FG22</f>
        <v>2</v>
      </c>
      <c r="BI22" s="278"/>
      <c r="BJ22" s="278"/>
      <c r="BK22" s="278"/>
      <c r="BL22" s="278"/>
      <c r="BM22" s="279"/>
      <c r="BN22" s="289">
        <f>FM22</f>
        <v>1.4754098360655739</v>
      </c>
      <c r="BO22" s="272"/>
      <c r="BP22" s="272"/>
      <c r="BQ22" s="272"/>
      <c r="BR22" s="272"/>
      <c r="BS22" s="273"/>
      <c r="BT22" s="266"/>
      <c r="BU22" s="266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DE22" s="94"/>
      <c r="DF22" s="78"/>
      <c r="DG22" s="78"/>
      <c r="DH22" s="78"/>
      <c r="DI22" s="78"/>
      <c r="DJ22" s="78"/>
      <c r="DK22" s="78"/>
      <c r="DL22" s="79"/>
      <c r="DM22" s="102"/>
      <c r="DN22" s="102"/>
      <c r="DO22" s="108"/>
      <c r="DP22" s="258"/>
      <c r="DQ22" s="258"/>
      <c r="DR22" s="258"/>
      <c r="DS22" s="258"/>
      <c r="DT22" s="109"/>
      <c r="DU22" s="102"/>
      <c r="DV22" s="103"/>
      <c r="DW22" s="376"/>
      <c r="DX22" s="377"/>
      <c r="DY22" s="377"/>
      <c r="DZ22" s="377"/>
      <c r="EA22" s="377"/>
      <c r="EB22" s="377"/>
      <c r="EC22" s="377"/>
      <c r="ED22" s="377"/>
      <c r="EE22" s="377"/>
      <c r="EF22" s="378"/>
      <c r="EG22" s="82"/>
      <c r="EH22" s="80"/>
      <c r="EI22" s="95"/>
      <c r="EJ22" s="258"/>
      <c r="EK22" s="258"/>
      <c r="EL22" s="258"/>
      <c r="EM22" s="258"/>
      <c r="EN22" s="96"/>
      <c r="EO22" s="80"/>
      <c r="EP22" s="81"/>
      <c r="EQ22" s="82"/>
      <c r="ER22" s="80"/>
      <c r="ES22" s="95"/>
      <c r="ET22" s="258"/>
      <c r="EU22" s="258"/>
      <c r="EV22" s="258"/>
      <c r="EW22" s="258"/>
      <c r="EX22" s="96"/>
      <c r="EY22" s="80"/>
      <c r="EZ22" s="81"/>
      <c r="FA22" s="271">
        <f>IF(FE18=0,FA18,FA18/FE18)</f>
        <v>2</v>
      </c>
      <c r="FB22" s="284"/>
      <c r="FC22" s="284"/>
      <c r="FD22" s="284"/>
      <c r="FE22" s="284"/>
      <c r="FF22" s="285"/>
      <c r="FG22" s="271">
        <f>GB15</f>
        <v>2</v>
      </c>
      <c r="FH22" s="284"/>
      <c r="FI22" s="284"/>
      <c r="FJ22" s="284"/>
      <c r="FK22" s="284"/>
      <c r="FL22" s="285"/>
      <c r="FM22" s="289">
        <f>FM18/FQ18</f>
        <v>1.4754098360655739</v>
      </c>
      <c r="FN22" s="290"/>
      <c r="FO22" s="290"/>
      <c r="FP22" s="290"/>
      <c r="FQ22" s="290"/>
      <c r="FR22" s="291"/>
      <c r="FS22" s="365"/>
      <c r="FT22" s="365"/>
      <c r="FV22" s="77"/>
      <c r="FW22" s="77"/>
      <c r="FX22" s="366"/>
      <c r="FY22" s="52">
        <f>FM30*10</f>
        <v>10.666666666666666</v>
      </c>
      <c r="FZ22" s="49">
        <f>RANK(FY22,$FY$20:$FY$23)</f>
        <v>2</v>
      </c>
    </row>
    <row r="23" spans="2:185" ht="8.1" customHeight="1">
      <c r="B23" s="98"/>
      <c r="C23" s="99"/>
      <c r="D23" s="99"/>
      <c r="E23" s="99"/>
      <c r="F23" s="99"/>
      <c r="G23" s="99"/>
      <c r="H23" s="99"/>
      <c r="I23" s="10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09"/>
      <c r="U23" s="379"/>
      <c r="V23" s="380"/>
      <c r="W23" s="380"/>
      <c r="X23" s="380"/>
      <c r="Y23" s="380"/>
      <c r="Z23" s="380"/>
      <c r="AA23" s="380"/>
      <c r="AB23" s="380"/>
      <c r="AC23" s="380"/>
      <c r="AD23" s="380"/>
      <c r="AE23" s="381"/>
      <c r="AF23" s="95"/>
      <c r="AG23" s="101"/>
      <c r="AH23" s="101"/>
      <c r="AI23" s="101"/>
      <c r="AJ23" s="101"/>
      <c r="AK23" s="101"/>
      <c r="AL23" s="101"/>
      <c r="AM23" s="101"/>
      <c r="AN23" s="101"/>
      <c r="AO23" s="101"/>
      <c r="AP23" s="96"/>
      <c r="AQ23" s="124"/>
      <c r="AR23" s="126"/>
      <c r="AS23" s="126"/>
      <c r="AT23" s="126"/>
      <c r="AU23" s="126"/>
      <c r="AV23" s="126"/>
      <c r="AW23" s="126"/>
      <c r="AX23" s="126"/>
      <c r="AY23" s="126"/>
      <c r="AZ23" s="126"/>
      <c r="BA23" s="125"/>
      <c r="BB23" s="274"/>
      <c r="BC23" s="275"/>
      <c r="BD23" s="275"/>
      <c r="BE23" s="275"/>
      <c r="BF23" s="275"/>
      <c r="BG23" s="276"/>
      <c r="BH23" s="280"/>
      <c r="BI23" s="281"/>
      <c r="BJ23" s="281"/>
      <c r="BK23" s="281"/>
      <c r="BL23" s="281"/>
      <c r="BM23" s="282"/>
      <c r="BN23" s="274"/>
      <c r="BO23" s="275"/>
      <c r="BP23" s="275"/>
      <c r="BQ23" s="275"/>
      <c r="BR23" s="275"/>
      <c r="BS23" s="276"/>
      <c r="BT23" s="266"/>
      <c r="BU23" s="266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DE23" s="98"/>
      <c r="DF23" s="99"/>
      <c r="DG23" s="99"/>
      <c r="DH23" s="99"/>
      <c r="DI23" s="99"/>
      <c r="DJ23" s="99"/>
      <c r="DK23" s="99"/>
      <c r="DL23" s="100"/>
      <c r="DM23" s="110"/>
      <c r="DN23" s="110"/>
      <c r="DO23" s="110"/>
      <c r="DP23" s="110"/>
      <c r="DQ23" s="110"/>
      <c r="DR23" s="110"/>
      <c r="DS23" s="110"/>
      <c r="DT23" s="110"/>
      <c r="DU23" s="110"/>
      <c r="DV23" s="109"/>
      <c r="DW23" s="379"/>
      <c r="DX23" s="380"/>
      <c r="DY23" s="380"/>
      <c r="DZ23" s="380"/>
      <c r="EA23" s="380"/>
      <c r="EB23" s="380"/>
      <c r="EC23" s="380"/>
      <c r="ED23" s="380"/>
      <c r="EE23" s="380"/>
      <c r="EF23" s="381"/>
      <c r="EG23" s="95"/>
      <c r="EH23" s="101"/>
      <c r="EI23" s="101"/>
      <c r="EJ23" s="101"/>
      <c r="EK23" s="101"/>
      <c r="EL23" s="101"/>
      <c r="EM23" s="101"/>
      <c r="EN23" s="101"/>
      <c r="EO23" s="101"/>
      <c r="EP23" s="96"/>
      <c r="EQ23" s="95"/>
      <c r="ER23" s="101"/>
      <c r="ES23" s="101"/>
      <c r="ET23" s="101"/>
      <c r="EU23" s="101"/>
      <c r="EV23" s="101"/>
      <c r="EW23" s="101"/>
      <c r="EX23" s="101"/>
      <c r="EY23" s="101"/>
      <c r="EZ23" s="96"/>
      <c r="FA23" s="286"/>
      <c r="FB23" s="287"/>
      <c r="FC23" s="287"/>
      <c r="FD23" s="287"/>
      <c r="FE23" s="287"/>
      <c r="FF23" s="288"/>
      <c r="FG23" s="286"/>
      <c r="FH23" s="287"/>
      <c r="FI23" s="287"/>
      <c r="FJ23" s="287"/>
      <c r="FK23" s="287"/>
      <c r="FL23" s="288"/>
      <c r="FM23" s="292"/>
      <c r="FN23" s="293"/>
      <c r="FO23" s="293"/>
      <c r="FP23" s="293"/>
      <c r="FQ23" s="293"/>
      <c r="FR23" s="294"/>
      <c r="FS23" s="365"/>
      <c r="FT23" s="365"/>
      <c r="FV23" s="77"/>
      <c r="FW23" s="77"/>
      <c r="FX23" s="366"/>
      <c r="FY23" s="52">
        <f>FM38*10</f>
        <v>5.333333333333333</v>
      </c>
      <c r="FZ23" s="49">
        <f>RANK(FY23,$FY$20:$FY$23)</f>
        <v>4</v>
      </c>
    </row>
    <row r="24" spans="2:185" ht="8.1" customHeight="1">
      <c r="B24" s="331">
        <v>3</v>
      </c>
      <c r="C24" s="332"/>
      <c r="D24" s="75"/>
      <c r="E24" s="75"/>
      <c r="F24" s="75"/>
      <c r="G24" s="75"/>
      <c r="H24" s="75"/>
      <c r="I24" s="76"/>
      <c r="J24" s="118"/>
      <c r="K24" s="118"/>
      <c r="L24" s="118"/>
      <c r="M24" s="118"/>
      <c r="N24" s="118"/>
      <c r="O24" s="118"/>
      <c r="P24" s="118"/>
      <c r="Q24" s="118"/>
      <c r="R24" s="118"/>
      <c r="S24" s="118"/>
      <c r="T24" s="119"/>
      <c r="U24" s="105"/>
      <c r="V24" s="111"/>
      <c r="W24" s="111"/>
      <c r="X24" s="111"/>
      <c r="Y24" s="111"/>
      <c r="Z24" s="111"/>
      <c r="AA24" s="111"/>
      <c r="AB24" s="111"/>
      <c r="AC24" s="111"/>
      <c r="AD24" s="111"/>
      <c r="AE24" s="106"/>
      <c r="AF24" s="373"/>
      <c r="AG24" s="374"/>
      <c r="AH24" s="374"/>
      <c r="AI24" s="374"/>
      <c r="AJ24" s="374"/>
      <c r="AK24" s="374"/>
      <c r="AL24" s="374"/>
      <c r="AM24" s="374"/>
      <c r="AN24" s="374"/>
      <c r="AO24" s="374"/>
      <c r="AP24" s="375"/>
      <c r="AQ24" s="89"/>
      <c r="AR24" s="104"/>
      <c r="AS24" s="104"/>
      <c r="AT24" s="104"/>
      <c r="AU24" s="104"/>
      <c r="AV24" s="104"/>
      <c r="AW24" s="104"/>
      <c r="AX24" s="104"/>
      <c r="AY24" s="104"/>
      <c r="AZ24" s="382" t="s">
        <v>131</v>
      </c>
      <c r="BA24" s="383"/>
      <c r="BB24" s="386"/>
      <c r="BC24" s="387"/>
      <c r="BD24" s="387"/>
      <c r="BE24" s="387"/>
      <c r="BF24" s="387"/>
      <c r="BG24" s="388"/>
      <c r="BH24" s="386"/>
      <c r="BI24" s="387"/>
      <c r="BJ24" s="387"/>
      <c r="BK24" s="387"/>
      <c r="BL24" s="387"/>
      <c r="BM24" s="388"/>
      <c r="BN24" s="386"/>
      <c r="BO24" s="387"/>
      <c r="BP24" s="387"/>
      <c r="BQ24" s="387"/>
      <c r="BR24" s="387"/>
      <c r="BS24" s="388"/>
      <c r="BT24" s="266">
        <f>FZ28</f>
        <v>2</v>
      </c>
      <c r="BU24" s="266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DE24" s="360">
        <v>3</v>
      </c>
      <c r="DF24" s="361"/>
      <c r="DG24" s="75"/>
      <c r="DH24" s="75"/>
      <c r="DI24" s="75"/>
      <c r="DJ24" s="75"/>
      <c r="DK24" s="75"/>
      <c r="DL24" s="76"/>
      <c r="DM24" s="111"/>
      <c r="DN24" s="111"/>
      <c r="DO24" s="111"/>
      <c r="DP24" s="111"/>
      <c r="DQ24" s="111"/>
      <c r="DR24" s="111"/>
      <c r="DS24" s="111"/>
      <c r="DT24" s="111"/>
      <c r="DU24" s="111"/>
      <c r="DV24" s="106"/>
      <c r="DW24" s="105"/>
      <c r="DX24" s="111"/>
      <c r="DY24" s="111"/>
      <c r="DZ24" s="111"/>
      <c r="EA24" s="111"/>
      <c r="EB24" s="111"/>
      <c r="EC24" s="111"/>
      <c r="ED24" s="111"/>
      <c r="EE24" s="111"/>
      <c r="EF24" s="106"/>
      <c r="EG24" s="373"/>
      <c r="EH24" s="374"/>
      <c r="EI24" s="374"/>
      <c r="EJ24" s="374"/>
      <c r="EK24" s="374"/>
      <c r="EL24" s="374"/>
      <c r="EM24" s="374"/>
      <c r="EN24" s="374"/>
      <c r="EO24" s="374"/>
      <c r="EP24" s="375"/>
      <c r="EQ24" s="89"/>
      <c r="ER24" s="104"/>
      <c r="ES24" s="104"/>
      <c r="ET24" s="104"/>
      <c r="EU24" s="104"/>
      <c r="EV24" s="104"/>
      <c r="EW24" s="104"/>
      <c r="EX24" s="104"/>
      <c r="EY24" s="104"/>
      <c r="EZ24" s="90"/>
      <c r="FA24" s="45">
        <f>COUNTIF(DM26,"=2")</f>
        <v>0</v>
      </c>
      <c r="FB24" s="46">
        <f>COUNTIF(DW26,"=2")</f>
        <v>0</v>
      </c>
      <c r="FC24" s="46">
        <f>COUNTIF(EQ26,"=2")</f>
        <v>1</v>
      </c>
      <c r="FD24" s="83"/>
      <c r="FE24" s="83"/>
      <c r="FF24" s="84"/>
      <c r="FG24" s="85"/>
      <c r="FH24" s="83"/>
      <c r="FI24" s="83"/>
      <c r="FJ24" s="83"/>
      <c r="FK24" s="83"/>
      <c r="FL24" s="84"/>
      <c r="FM24" s="47">
        <f>SUM(M25:N30)</f>
        <v>0</v>
      </c>
      <c r="FN24" s="47">
        <f>SUM(X25:Y30)</f>
        <v>34</v>
      </c>
      <c r="FO24" s="47">
        <f>SUM(AT25:AU30)</f>
        <v>30</v>
      </c>
      <c r="FP24" s="77"/>
      <c r="FQ24" s="77"/>
      <c r="FR24" s="77"/>
      <c r="FS24" s="365"/>
      <c r="FT24" s="365"/>
      <c r="FV24" s="77"/>
      <c r="FW24" s="77"/>
      <c r="FX24" s="77"/>
    </row>
    <row r="25" spans="2:185" ht="8.1" customHeight="1">
      <c r="B25" s="333"/>
      <c r="C25" s="334"/>
      <c r="D25" s="78"/>
      <c r="E25" s="78"/>
      <c r="F25" s="78"/>
      <c r="G25" s="78"/>
      <c r="H25" s="78"/>
      <c r="I25" s="79"/>
      <c r="J25" s="120"/>
      <c r="K25" s="120"/>
      <c r="L25" s="121"/>
      <c r="M25" s="399">
        <f>AL9</f>
        <v>0</v>
      </c>
      <c r="N25" s="399"/>
      <c r="O25" s="179"/>
      <c r="P25" s="399">
        <f>AI9</f>
        <v>0</v>
      </c>
      <c r="Q25" s="399"/>
      <c r="R25" s="119"/>
      <c r="S25" s="120"/>
      <c r="T25" s="122"/>
      <c r="U25" s="107"/>
      <c r="V25" s="102"/>
      <c r="W25" s="105"/>
      <c r="X25" s="258">
        <f>AL17</f>
        <v>17</v>
      </c>
      <c r="Y25" s="258"/>
      <c r="Z25" s="480" t="s">
        <v>23</v>
      </c>
      <c r="AA25" s="258">
        <f>AI17</f>
        <v>16</v>
      </c>
      <c r="AB25" s="258"/>
      <c r="AC25" s="106"/>
      <c r="AD25" s="102"/>
      <c r="AE25" s="103"/>
      <c r="AF25" s="376"/>
      <c r="AG25" s="377"/>
      <c r="AH25" s="377"/>
      <c r="AI25" s="377"/>
      <c r="AJ25" s="377"/>
      <c r="AK25" s="377"/>
      <c r="AL25" s="377"/>
      <c r="AM25" s="377"/>
      <c r="AN25" s="377"/>
      <c r="AO25" s="377"/>
      <c r="AP25" s="378"/>
      <c r="AQ25" s="82"/>
      <c r="AR25" s="80"/>
      <c r="AS25" s="89"/>
      <c r="AT25" s="251">
        <v>15</v>
      </c>
      <c r="AU25" s="251"/>
      <c r="AV25" s="480" t="s">
        <v>23</v>
      </c>
      <c r="AW25" s="251">
        <v>7</v>
      </c>
      <c r="AX25" s="251"/>
      <c r="AY25" s="90"/>
      <c r="AZ25" s="384"/>
      <c r="BA25" s="385"/>
      <c r="BB25" s="367"/>
      <c r="BC25" s="368"/>
      <c r="BD25" s="368"/>
      <c r="BE25" s="368"/>
      <c r="BF25" s="368"/>
      <c r="BG25" s="369"/>
      <c r="BH25" s="367"/>
      <c r="BI25" s="368"/>
      <c r="BJ25" s="368"/>
      <c r="BK25" s="368"/>
      <c r="BL25" s="368"/>
      <c r="BM25" s="369"/>
      <c r="BN25" s="367"/>
      <c r="BO25" s="389"/>
      <c r="BP25" s="389"/>
      <c r="BQ25" s="389"/>
      <c r="BR25" s="389"/>
      <c r="BS25" s="369"/>
      <c r="BT25" s="266"/>
      <c r="BU25" s="266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DE25" s="362"/>
      <c r="DF25" s="363"/>
      <c r="DG25" s="78"/>
      <c r="DH25" s="78"/>
      <c r="DI25" s="78"/>
      <c r="DJ25" s="78"/>
      <c r="DK25" s="78"/>
      <c r="DL25" s="79"/>
      <c r="DM25" s="102"/>
      <c r="DN25" s="102"/>
      <c r="DO25" s="105"/>
      <c r="DP25" s="258" t="b">
        <f>IF(M25&gt;P25,"1",IF(M25&lt;P25,"0"))</f>
        <v>0</v>
      </c>
      <c r="DQ25" s="258"/>
      <c r="DR25" s="258" t="b">
        <f>IF(M25&lt;P25,"1",IF(M25&gt;P25,"0"))</f>
        <v>0</v>
      </c>
      <c r="DS25" s="258"/>
      <c r="DT25" s="106"/>
      <c r="DU25" s="102"/>
      <c r="DV25" s="103"/>
      <c r="DW25" s="107"/>
      <c r="DX25" s="102"/>
      <c r="DY25" s="105"/>
      <c r="DZ25" s="258" t="str">
        <f>IF(X25&gt;AA25,"1",IF(X25&lt;AA25,"0"))</f>
        <v>1</v>
      </c>
      <c r="EA25" s="258"/>
      <c r="EB25" s="258" t="str">
        <f>IF(X25&lt;AA25,"1",IF(X25&gt;AA25,"0"))</f>
        <v>0</v>
      </c>
      <c r="EC25" s="258"/>
      <c r="ED25" s="106"/>
      <c r="EE25" s="102"/>
      <c r="EF25" s="103"/>
      <c r="EG25" s="376"/>
      <c r="EH25" s="377"/>
      <c r="EI25" s="377"/>
      <c r="EJ25" s="377"/>
      <c r="EK25" s="377"/>
      <c r="EL25" s="377"/>
      <c r="EM25" s="377"/>
      <c r="EN25" s="377"/>
      <c r="EO25" s="377"/>
      <c r="EP25" s="378"/>
      <c r="EQ25" s="82"/>
      <c r="ER25" s="80"/>
      <c r="ES25" s="89"/>
      <c r="ET25" s="258" t="str">
        <f>IF(AT25&gt;AW25,"1",IF(AT25&lt;AW25,"0"))</f>
        <v>1</v>
      </c>
      <c r="EU25" s="258"/>
      <c r="EV25" s="258" t="str">
        <f>IF(AT25&lt;AW25,"1",IF(AT25&gt;AW25,"0"))</f>
        <v>0</v>
      </c>
      <c r="EW25" s="258"/>
      <c r="EX25" s="90"/>
      <c r="EY25" s="80"/>
      <c r="EZ25" s="81"/>
      <c r="FA25" s="91"/>
      <c r="FB25" s="92"/>
      <c r="FC25" s="92"/>
      <c r="FD25" s="50">
        <f>COUNTIF(DU26,"=2")</f>
        <v>0</v>
      </c>
      <c r="FE25" s="50">
        <f>COUNTIF(EE26,"=2")</f>
        <v>1</v>
      </c>
      <c r="FF25" s="51">
        <f>COUNTIF(EY26,"=2")</f>
        <v>0</v>
      </c>
      <c r="FG25" s="91"/>
      <c r="FH25" s="92"/>
      <c r="FI25" s="92"/>
      <c r="FJ25" s="92"/>
      <c r="FK25" s="92"/>
      <c r="FL25" s="93"/>
      <c r="FM25" s="77"/>
      <c r="FN25" s="77"/>
      <c r="FO25" s="77"/>
      <c r="FP25" s="47">
        <f>SUM(P25:Q30)</f>
        <v>0</v>
      </c>
      <c r="FQ25" s="47">
        <f>SUM(AA25:AB30)</f>
        <v>46</v>
      </c>
      <c r="FR25" s="47">
        <f>SUM(AW25:AX30)</f>
        <v>14</v>
      </c>
      <c r="FS25" s="365"/>
      <c r="FT25" s="365"/>
      <c r="FV25" s="77"/>
      <c r="FW25" s="77"/>
      <c r="FX25" s="77"/>
    </row>
    <row r="26" spans="2:185" ht="8.1" customHeight="1">
      <c r="B26" s="333" t="s">
        <v>124</v>
      </c>
      <c r="C26" s="334"/>
      <c r="D26" s="334"/>
      <c r="E26" s="334"/>
      <c r="F26" s="334"/>
      <c r="G26" s="334"/>
      <c r="H26" s="334"/>
      <c r="I26" s="335"/>
      <c r="J26" s="399">
        <f>DM26</f>
        <v>0</v>
      </c>
      <c r="K26" s="395"/>
      <c r="L26" s="123"/>
      <c r="M26" s="399"/>
      <c r="N26" s="399"/>
      <c r="O26" s="179"/>
      <c r="P26" s="399"/>
      <c r="Q26" s="399"/>
      <c r="R26" s="122"/>
      <c r="S26" s="394">
        <f>DU26</f>
        <v>0</v>
      </c>
      <c r="T26" s="395"/>
      <c r="U26" s="252">
        <f>DW26</f>
        <v>1</v>
      </c>
      <c r="V26" s="253"/>
      <c r="W26" s="107"/>
      <c r="X26" s="258"/>
      <c r="Y26" s="258"/>
      <c r="Z26" s="480"/>
      <c r="AA26" s="258"/>
      <c r="AB26" s="258"/>
      <c r="AC26" s="103"/>
      <c r="AD26" s="252">
        <f>EE26</f>
        <v>2</v>
      </c>
      <c r="AE26" s="253"/>
      <c r="AF26" s="376"/>
      <c r="AG26" s="377"/>
      <c r="AH26" s="377"/>
      <c r="AI26" s="377"/>
      <c r="AJ26" s="377"/>
      <c r="AK26" s="377"/>
      <c r="AL26" s="377"/>
      <c r="AM26" s="377"/>
      <c r="AN26" s="377"/>
      <c r="AO26" s="377"/>
      <c r="AP26" s="378"/>
      <c r="AQ26" s="252">
        <f>EQ26</f>
        <v>2</v>
      </c>
      <c r="AR26" s="253"/>
      <c r="AS26" s="82"/>
      <c r="AT26" s="251"/>
      <c r="AU26" s="251"/>
      <c r="AV26" s="480"/>
      <c r="AW26" s="251"/>
      <c r="AX26" s="251"/>
      <c r="AY26" s="81"/>
      <c r="AZ26" s="252">
        <f>EY26</f>
        <v>0</v>
      </c>
      <c r="BA26" s="253"/>
      <c r="BB26" s="298">
        <f>FA26</f>
        <v>1</v>
      </c>
      <c r="BC26" s="295"/>
      <c r="BD26" s="393"/>
      <c r="BE26" s="393"/>
      <c r="BF26" s="295">
        <f>FE26</f>
        <v>1</v>
      </c>
      <c r="BG26" s="296"/>
      <c r="BH26" s="298">
        <f>FG26</f>
        <v>3</v>
      </c>
      <c r="BI26" s="295"/>
      <c r="BJ26" s="393"/>
      <c r="BK26" s="393"/>
      <c r="BL26" s="295">
        <f>FK26</f>
        <v>2</v>
      </c>
      <c r="BM26" s="296"/>
      <c r="BN26" s="297">
        <f>FM26</f>
        <v>64</v>
      </c>
      <c r="BO26" s="255"/>
      <c r="BP26" s="393"/>
      <c r="BQ26" s="393"/>
      <c r="BR26" s="255">
        <f>FQ26</f>
        <v>60</v>
      </c>
      <c r="BS26" s="256"/>
      <c r="BT26" s="266"/>
      <c r="BU26" s="266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DE26" s="301" t="str">
        <f>B26</f>
        <v>ジョリーズ</v>
      </c>
      <c r="DF26" s="302"/>
      <c r="DG26" s="302"/>
      <c r="DH26" s="302"/>
      <c r="DI26" s="302"/>
      <c r="DJ26" s="302"/>
      <c r="DK26" s="302"/>
      <c r="DL26" s="303"/>
      <c r="DM26" s="258">
        <f>DP25+DP27+DP29</f>
        <v>0</v>
      </c>
      <c r="DN26" s="253"/>
      <c r="DO26" s="107"/>
      <c r="DP26" s="258"/>
      <c r="DQ26" s="258"/>
      <c r="DR26" s="258"/>
      <c r="DS26" s="258"/>
      <c r="DT26" s="103"/>
      <c r="DU26" s="252">
        <f>DR25+DR27+DR29</f>
        <v>0</v>
      </c>
      <c r="DV26" s="253"/>
      <c r="DW26" s="252">
        <f>DZ25+DZ27+DZ29</f>
        <v>1</v>
      </c>
      <c r="DX26" s="253"/>
      <c r="DY26" s="107"/>
      <c r="DZ26" s="258"/>
      <c r="EA26" s="258"/>
      <c r="EB26" s="258"/>
      <c r="EC26" s="258"/>
      <c r="ED26" s="103"/>
      <c r="EE26" s="252">
        <f>EB25+EB27+EB29</f>
        <v>2</v>
      </c>
      <c r="EF26" s="253"/>
      <c r="EG26" s="376"/>
      <c r="EH26" s="377"/>
      <c r="EI26" s="377"/>
      <c r="EJ26" s="377"/>
      <c r="EK26" s="377"/>
      <c r="EL26" s="377"/>
      <c r="EM26" s="377"/>
      <c r="EN26" s="377"/>
      <c r="EO26" s="377"/>
      <c r="EP26" s="378"/>
      <c r="EQ26" s="252">
        <f>ET25+ET27+ET29</f>
        <v>2</v>
      </c>
      <c r="ER26" s="253"/>
      <c r="ES26" s="82"/>
      <c r="ET26" s="258"/>
      <c r="EU26" s="258"/>
      <c r="EV26" s="258"/>
      <c r="EW26" s="258"/>
      <c r="EX26" s="81"/>
      <c r="EY26" s="252">
        <f>EV25+EV27+EV29</f>
        <v>0</v>
      </c>
      <c r="EZ26" s="253"/>
      <c r="FA26" s="298">
        <f>SUM(FA24:FC24)</f>
        <v>1</v>
      </c>
      <c r="FB26" s="295"/>
      <c r="FC26" s="393"/>
      <c r="FD26" s="393"/>
      <c r="FE26" s="295">
        <f>SUM(FD25:FF25)</f>
        <v>1</v>
      </c>
      <c r="FF26" s="296"/>
      <c r="FG26" s="298">
        <f>SUM(DM26,DW26,EQ26)</f>
        <v>3</v>
      </c>
      <c r="FH26" s="295"/>
      <c r="FI26" s="393"/>
      <c r="FJ26" s="393"/>
      <c r="FK26" s="295">
        <f>SUM(DU26,EE26,EY26)</f>
        <v>2</v>
      </c>
      <c r="FL26" s="296"/>
      <c r="FM26" s="297">
        <f>SUM(FM24:FO24)</f>
        <v>64</v>
      </c>
      <c r="FN26" s="255"/>
      <c r="FO26" s="393"/>
      <c r="FP26" s="393"/>
      <c r="FQ26" s="255">
        <f>SUM(FP25:FR25)</f>
        <v>60</v>
      </c>
      <c r="FR26" s="256"/>
      <c r="FS26" s="365"/>
      <c r="FT26" s="365"/>
      <c r="FV26" s="77"/>
      <c r="FW26" s="77"/>
      <c r="FX26" s="366" t="s">
        <v>4</v>
      </c>
      <c r="FY26" s="48">
        <f>SUM(FY8,FY14,FY20)</f>
        <v>1109.1935483870968</v>
      </c>
      <c r="FZ26" s="53">
        <f>RANK(FY26,$FY$26:$FY$29)</f>
        <v>3</v>
      </c>
      <c r="GA26" s="53" t="str">
        <f>DE10</f>
        <v>キリンメッツ</v>
      </c>
    </row>
    <row r="27" spans="2:185" ht="8.1" customHeight="1">
      <c r="B27" s="333"/>
      <c r="C27" s="334"/>
      <c r="D27" s="334"/>
      <c r="E27" s="334"/>
      <c r="F27" s="334"/>
      <c r="G27" s="334"/>
      <c r="H27" s="334"/>
      <c r="I27" s="335"/>
      <c r="J27" s="399"/>
      <c r="K27" s="395"/>
      <c r="L27" s="123"/>
      <c r="M27" s="399">
        <f>AL11</f>
        <v>0</v>
      </c>
      <c r="N27" s="399"/>
      <c r="O27" s="179"/>
      <c r="P27" s="399">
        <f>AI11</f>
        <v>0</v>
      </c>
      <c r="Q27" s="399"/>
      <c r="R27" s="122"/>
      <c r="S27" s="394"/>
      <c r="T27" s="395"/>
      <c r="U27" s="252"/>
      <c r="V27" s="253"/>
      <c r="W27" s="107"/>
      <c r="X27" s="258">
        <f>AL19</f>
        <v>9</v>
      </c>
      <c r="Y27" s="258"/>
      <c r="Z27" s="480" t="s">
        <v>23</v>
      </c>
      <c r="AA27" s="258">
        <f>AI19</f>
        <v>15</v>
      </c>
      <c r="AB27" s="258"/>
      <c r="AC27" s="103"/>
      <c r="AD27" s="252"/>
      <c r="AE27" s="253"/>
      <c r="AF27" s="376"/>
      <c r="AG27" s="377"/>
      <c r="AH27" s="377"/>
      <c r="AI27" s="377"/>
      <c r="AJ27" s="377"/>
      <c r="AK27" s="377"/>
      <c r="AL27" s="377"/>
      <c r="AM27" s="377"/>
      <c r="AN27" s="377"/>
      <c r="AO27" s="377"/>
      <c r="AP27" s="378"/>
      <c r="AQ27" s="252"/>
      <c r="AR27" s="253"/>
      <c r="AS27" s="82"/>
      <c r="AT27" s="251">
        <v>15</v>
      </c>
      <c r="AU27" s="251"/>
      <c r="AV27" s="480" t="s">
        <v>23</v>
      </c>
      <c r="AW27" s="251">
        <v>7</v>
      </c>
      <c r="AX27" s="251"/>
      <c r="AY27" s="81"/>
      <c r="AZ27" s="252"/>
      <c r="BA27" s="253"/>
      <c r="BB27" s="298"/>
      <c r="BC27" s="295"/>
      <c r="BD27" s="393"/>
      <c r="BE27" s="393"/>
      <c r="BF27" s="295"/>
      <c r="BG27" s="296"/>
      <c r="BH27" s="298"/>
      <c r="BI27" s="295"/>
      <c r="BJ27" s="393"/>
      <c r="BK27" s="393"/>
      <c r="BL27" s="295"/>
      <c r="BM27" s="296"/>
      <c r="BN27" s="297"/>
      <c r="BO27" s="255"/>
      <c r="BP27" s="393"/>
      <c r="BQ27" s="393"/>
      <c r="BR27" s="255"/>
      <c r="BS27" s="256"/>
      <c r="BT27" s="266"/>
      <c r="BU27" s="266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DE27" s="301"/>
      <c r="DF27" s="302"/>
      <c r="DG27" s="302"/>
      <c r="DH27" s="302"/>
      <c r="DI27" s="302"/>
      <c r="DJ27" s="302"/>
      <c r="DK27" s="302"/>
      <c r="DL27" s="303"/>
      <c r="DM27" s="258"/>
      <c r="DN27" s="253"/>
      <c r="DO27" s="107"/>
      <c r="DP27" s="258" t="b">
        <f>IF(M27&gt;P27,"1",IF(M27&lt;P27,"0"))</f>
        <v>0</v>
      </c>
      <c r="DQ27" s="258"/>
      <c r="DR27" s="258" t="b">
        <f>IF(M27&lt;P27,"1",IF(M27&gt;P27,"0"))</f>
        <v>0</v>
      </c>
      <c r="DS27" s="258"/>
      <c r="DT27" s="103"/>
      <c r="DU27" s="252"/>
      <c r="DV27" s="253"/>
      <c r="DW27" s="252"/>
      <c r="DX27" s="253"/>
      <c r="DY27" s="107"/>
      <c r="DZ27" s="258" t="str">
        <f>IF(X27&gt;AA27,"1",IF(X27&lt;AA27,"0"))</f>
        <v>0</v>
      </c>
      <c r="EA27" s="258"/>
      <c r="EB27" s="258" t="str">
        <f>IF(X27&lt;AA27,"1",IF(X27&gt;AA27,"0"))</f>
        <v>1</v>
      </c>
      <c r="EC27" s="258"/>
      <c r="ED27" s="103"/>
      <c r="EE27" s="252"/>
      <c r="EF27" s="253"/>
      <c r="EG27" s="376"/>
      <c r="EH27" s="377"/>
      <c r="EI27" s="377"/>
      <c r="EJ27" s="377"/>
      <c r="EK27" s="377"/>
      <c r="EL27" s="377"/>
      <c r="EM27" s="377"/>
      <c r="EN27" s="377"/>
      <c r="EO27" s="377"/>
      <c r="EP27" s="378"/>
      <c r="EQ27" s="252"/>
      <c r="ER27" s="253"/>
      <c r="ES27" s="82"/>
      <c r="ET27" s="258" t="str">
        <f>IF(AT27&gt;AW27,"1",IF(AT27&lt;AW27,"0"))</f>
        <v>1</v>
      </c>
      <c r="EU27" s="258"/>
      <c r="EV27" s="258" t="str">
        <f>IF(AT27&lt;AW27,"1",IF(AT27&gt;AW27,"0"))</f>
        <v>0</v>
      </c>
      <c r="EW27" s="258"/>
      <c r="EX27" s="81"/>
      <c r="EY27" s="252"/>
      <c r="EZ27" s="253"/>
      <c r="FA27" s="298"/>
      <c r="FB27" s="295"/>
      <c r="FC27" s="393"/>
      <c r="FD27" s="393"/>
      <c r="FE27" s="295"/>
      <c r="FF27" s="296"/>
      <c r="FG27" s="298"/>
      <c r="FH27" s="295"/>
      <c r="FI27" s="393"/>
      <c r="FJ27" s="393"/>
      <c r="FK27" s="295"/>
      <c r="FL27" s="296"/>
      <c r="FM27" s="297"/>
      <c r="FN27" s="255"/>
      <c r="FO27" s="393"/>
      <c r="FP27" s="393"/>
      <c r="FQ27" s="255"/>
      <c r="FR27" s="256"/>
      <c r="FS27" s="365"/>
      <c r="FT27" s="365"/>
      <c r="FV27" s="77"/>
      <c r="FW27" s="77"/>
      <c r="FX27" s="366"/>
      <c r="FY27" s="48">
        <f>SUM(FY9,FY15,FY21)</f>
        <v>2214.7540983606559</v>
      </c>
      <c r="FZ27" s="53">
        <f>RANK(FY27,$FY$26:$FY$29)</f>
        <v>1</v>
      </c>
      <c r="GA27" s="53" t="str">
        <f>DE18</f>
        <v>スカイメッツ</v>
      </c>
    </row>
    <row r="28" spans="2:185" ht="8.1" customHeight="1">
      <c r="B28" s="333"/>
      <c r="C28" s="334"/>
      <c r="D28" s="334"/>
      <c r="E28" s="334"/>
      <c r="F28" s="334"/>
      <c r="G28" s="334"/>
      <c r="H28" s="334"/>
      <c r="I28" s="335"/>
      <c r="J28" s="399"/>
      <c r="K28" s="395"/>
      <c r="L28" s="123"/>
      <c r="M28" s="399"/>
      <c r="N28" s="399"/>
      <c r="O28" s="179"/>
      <c r="P28" s="399"/>
      <c r="Q28" s="399"/>
      <c r="R28" s="122"/>
      <c r="S28" s="394"/>
      <c r="T28" s="395"/>
      <c r="U28" s="252"/>
      <c r="V28" s="253"/>
      <c r="W28" s="107"/>
      <c r="X28" s="258"/>
      <c r="Y28" s="258"/>
      <c r="Z28" s="480"/>
      <c r="AA28" s="258"/>
      <c r="AB28" s="258"/>
      <c r="AC28" s="103"/>
      <c r="AD28" s="252"/>
      <c r="AE28" s="253"/>
      <c r="AF28" s="376"/>
      <c r="AG28" s="377"/>
      <c r="AH28" s="377"/>
      <c r="AI28" s="377"/>
      <c r="AJ28" s="377"/>
      <c r="AK28" s="377"/>
      <c r="AL28" s="377"/>
      <c r="AM28" s="377"/>
      <c r="AN28" s="377"/>
      <c r="AO28" s="377"/>
      <c r="AP28" s="378"/>
      <c r="AQ28" s="252"/>
      <c r="AR28" s="253"/>
      <c r="AS28" s="82"/>
      <c r="AT28" s="251"/>
      <c r="AU28" s="251"/>
      <c r="AV28" s="480"/>
      <c r="AW28" s="251"/>
      <c r="AX28" s="251"/>
      <c r="AY28" s="81"/>
      <c r="AZ28" s="252"/>
      <c r="BA28" s="253"/>
      <c r="BB28" s="367"/>
      <c r="BC28" s="368"/>
      <c r="BD28" s="368"/>
      <c r="BE28" s="368"/>
      <c r="BF28" s="368"/>
      <c r="BG28" s="369"/>
      <c r="BH28" s="367"/>
      <c r="BI28" s="368"/>
      <c r="BJ28" s="368"/>
      <c r="BK28" s="368"/>
      <c r="BL28" s="368"/>
      <c r="BM28" s="369"/>
      <c r="BN28" s="367"/>
      <c r="BO28" s="389"/>
      <c r="BP28" s="389"/>
      <c r="BQ28" s="389"/>
      <c r="BR28" s="389"/>
      <c r="BS28" s="369"/>
      <c r="BT28" s="266"/>
      <c r="BU28" s="266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DE28" s="301"/>
      <c r="DF28" s="302"/>
      <c r="DG28" s="302"/>
      <c r="DH28" s="302"/>
      <c r="DI28" s="302"/>
      <c r="DJ28" s="302"/>
      <c r="DK28" s="302"/>
      <c r="DL28" s="303"/>
      <c r="DM28" s="258"/>
      <c r="DN28" s="253"/>
      <c r="DO28" s="107"/>
      <c r="DP28" s="258"/>
      <c r="DQ28" s="258"/>
      <c r="DR28" s="258"/>
      <c r="DS28" s="258"/>
      <c r="DT28" s="103"/>
      <c r="DU28" s="252"/>
      <c r="DV28" s="253"/>
      <c r="DW28" s="252"/>
      <c r="DX28" s="253"/>
      <c r="DY28" s="107"/>
      <c r="DZ28" s="258"/>
      <c r="EA28" s="258"/>
      <c r="EB28" s="258"/>
      <c r="EC28" s="258"/>
      <c r="ED28" s="103"/>
      <c r="EE28" s="252"/>
      <c r="EF28" s="253"/>
      <c r="EG28" s="376"/>
      <c r="EH28" s="377"/>
      <c r="EI28" s="377"/>
      <c r="EJ28" s="377"/>
      <c r="EK28" s="377"/>
      <c r="EL28" s="377"/>
      <c r="EM28" s="377"/>
      <c r="EN28" s="377"/>
      <c r="EO28" s="377"/>
      <c r="EP28" s="378"/>
      <c r="EQ28" s="252"/>
      <c r="ER28" s="253"/>
      <c r="ES28" s="82"/>
      <c r="ET28" s="258"/>
      <c r="EU28" s="258"/>
      <c r="EV28" s="258"/>
      <c r="EW28" s="258"/>
      <c r="EX28" s="81"/>
      <c r="EY28" s="252"/>
      <c r="EZ28" s="253"/>
      <c r="FA28" s="91"/>
      <c r="FB28" s="92"/>
      <c r="FC28" s="92"/>
      <c r="FD28" s="92"/>
      <c r="FE28" s="92"/>
      <c r="FF28" s="93"/>
      <c r="FG28" s="91"/>
      <c r="FH28" s="92"/>
      <c r="FI28" s="92"/>
      <c r="FJ28" s="92"/>
      <c r="FK28" s="92"/>
      <c r="FL28" s="93"/>
      <c r="FM28" s="77"/>
      <c r="FN28" s="77"/>
      <c r="FO28" s="77"/>
      <c r="FP28" s="77"/>
      <c r="FQ28" s="77"/>
      <c r="FR28" s="77"/>
      <c r="FS28" s="365"/>
      <c r="FT28" s="365"/>
      <c r="FV28" s="77"/>
      <c r="FW28" s="77"/>
      <c r="FX28" s="366"/>
      <c r="FY28" s="48">
        <f>SUM(FY10,FY16,FY22)</f>
        <v>1110.6666666666667</v>
      </c>
      <c r="FZ28" s="53">
        <f>RANK(FY28,$FY$26:$FY$29)</f>
        <v>2</v>
      </c>
      <c r="GA28" s="53" t="str">
        <f>DE26</f>
        <v>ジョリーズ</v>
      </c>
    </row>
    <row r="29" spans="2:185" ht="8.1" customHeight="1">
      <c r="B29" s="333"/>
      <c r="C29" s="334"/>
      <c r="D29" s="334"/>
      <c r="E29" s="334"/>
      <c r="F29" s="334"/>
      <c r="G29" s="334"/>
      <c r="H29" s="334"/>
      <c r="I29" s="335"/>
      <c r="J29" s="399"/>
      <c r="K29" s="395"/>
      <c r="L29" s="123"/>
      <c r="M29" s="399">
        <f>AL13</f>
        <v>0</v>
      </c>
      <c r="N29" s="399"/>
      <c r="O29" s="179"/>
      <c r="P29" s="399">
        <f>AI13</f>
        <v>0</v>
      </c>
      <c r="Q29" s="399"/>
      <c r="R29" s="122"/>
      <c r="S29" s="394"/>
      <c r="T29" s="395"/>
      <c r="U29" s="252"/>
      <c r="V29" s="253"/>
      <c r="W29" s="107"/>
      <c r="X29" s="258">
        <f>AL21</f>
        <v>8</v>
      </c>
      <c r="Y29" s="258"/>
      <c r="Z29" s="480" t="s">
        <v>23</v>
      </c>
      <c r="AA29" s="258">
        <f>AI21</f>
        <v>15</v>
      </c>
      <c r="AB29" s="258"/>
      <c r="AC29" s="103"/>
      <c r="AD29" s="252"/>
      <c r="AE29" s="253"/>
      <c r="AF29" s="376"/>
      <c r="AG29" s="377"/>
      <c r="AH29" s="377"/>
      <c r="AI29" s="377"/>
      <c r="AJ29" s="377"/>
      <c r="AK29" s="377"/>
      <c r="AL29" s="377"/>
      <c r="AM29" s="377"/>
      <c r="AN29" s="377"/>
      <c r="AO29" s="377"/>
      <c r="AP29" s="378"/>
      <c r="AQ29" s="252"/>
      <c r="AR29" s="253"/>
      <c r="AS29" s="82"/>
      <c r="AT29" s="251"/>
      <c r="AU29" s="251"/>
      <c r="AV29" s="480" t="s">
        <v>23</v>
      </c>
      <c r="AW29" s="251"/>
      <c r="AX29" s="251"/>
      <c r="AY29" s="81"/>
      <c r="AZ29" s="252"/>
      <c r="BA29" s="253"/>
      <c r="BB29" s="396"/>
      <c r="BC29" s="397"/>
      <c r="BD29" s="397"/>
      <c r="BE29" s="397"/>
      <c r="BF29" s="397"/>
      <c r="BG29" s="398"/>
      <c r="BH29" s="396"/>
      <c r="BI29" s="397"/>
      <c r="BJ29" s="397"/>
      <c r="BK29" s="397"/>
      <c r="BL29" s="397"/>
      <c r="BM29" s="398"/>
      <c r="BN29" s="396"/>
      <c r="BO29" s="397"/>
      <c r="BP29" s="397"/>
      <c r="BQ29" s="397"/>
      <c r="BR29" s="397"/>
      <c r="BS29" s="398"/>
      <c r="BT29" s="266"/>
      <c r="BU29" s="266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DE29" s="301"/>
      <c r="DF29" s="302"/>
      <c r="DG29" s="302"/>
      <c r="DH29" s="302"/>
      <c r="DI29" s="302"/>
      <c r="DJ29" s="302"/>
      <c r="DK29" s="302"/>
      <c r="DL29" s="303"/>
      <c r="DM29" s="258"/>
      <c r="DN29" s="253"/>
      <c r="DO29" s="107"/>
      <c r="DP29" s="258" t="b">
        <f>IF(M29&gt;P29,"1",IF(M29&lt;P29,"0"))</f>
        <v>0</v>
      </c>
      <c r="DQ29" s="258"/>
      <c r="DR29" s="258" t="b">
        <f>IF(M29&lt;P29,"1",IF(M29&gt;P29,"0"))</f>
        <v>0</v>
      </c>
      <c r="DS29" s="258"/>
      <c r="DT29" s="103"/>
      <c r="DU29" s="252"/>
      <c r="DV29" s="253"/>
      <c r="DW29" s="252"/>
      <c r="DX29" s="253"/>
      <c r="DY29" s="107"/>
      <c r="DZ29" s="258" t="str">
        <f>IF(X29&gt;AA29,"1",IF(X29&lt;AA29,"0"))</f>
        <v>0</v>
      </c>
      <c r="EA29" s="258"/>
      <c r="EB29" s="258" t="str">
        <f>IF(X29&lt;AA29,"1",IF(X29&gt;AA29,"0"))</f>
        <v>1</v>
      </c>
      <c r="EC29" s="258"/>
      <c r="ED29" s="103"/>
      <c r="EE29" s="252"/>
      <c r="EF29" s="253"/>
      <c r="EG29" s="376"/>
      <c r="EH29" s="377"/>
      <c r="EI29" s="377"/>
      <c r="EJ29" s="377"/>
      <c r="EK29" s="377"/>
      <c r="EL29" s="377"/>
      <c r="EM29" s="377"/>
      <c r="EN29" s="377"/>
      <c r="EO29" s="377"/>
      <c r="EP29" s="378"/>
      <c r="EQ29" s="252"/>
      <c r="ER29" s="253"/>
      <c r="ES29" s="82"/>
      <c r="ET29" s="258" t="b">
        <f>IF(AT29&gt;AW29,"1",IF(AT29&lt;AW29,"0"))</f>
        <v>0</v>
      </c>
      <c r="EU29" s="258"/>
      <c r="EV29" s="258" t="b">
        <f>IF(AT29&lt;AW29,"1",IF(AT29&gt;AW29,"0"))</f>
        <v>0</v>
      </c>
      <c r="EW29" s="258"/>
      <c r="EX29" s="81"/>
      <c r="EY29" s="252"/>
      <c r="EZ29" s="253"/>
      <c r="FA29" s="91"/>
      <c r="FB29" s="92"/>
      <c r="FC29" s="92"/>
      <c r="FD29" s="92"/>
      <c r="FE29" s="92"/>
      <c r="FF29" s="93"/>
      <c r="FG29" s="91"/>
      <c r="FH29" s="92"/>
      <c r="FI29" s="92"/>
      <c r="FJ29" s="92"/>
      <c r="FK29" s="92"/>
      <c r="FL29" s="93"/>
      <c r="FM29" s="77"/>
      <c r="FN29" s="77"/>
      <c r="FO29" s="77"/>
      <c r="FP29" s="77"/>
      <c r="FQ29" s="77"/>
      <c r="FR29" s="77"/>
      <c r="FS29" s="365"/>
      <c r="FT29" s="365"/>
      <c r="FV29" s="77"/>
      <c r="FW29" s="77"/>
      <c r="FX29" s="366"/>
      <c r="FY29" s="48">
        <f>SUM(FY11,FY17,FY23)</f>
        <v>-394.66666666666669</v>
      </c>
      <c r="FZ29" s="53">
        <f>RANK(FY29,$FY$26:$FY$29)</f>
        <v>4</v>
      </c>
      <c r="GA29" s="53" t="str">
        <f>DE34</f>
        <v>プリッツ</v>
      </c>
    </row>
    <row r="30" spans="2:185" ht="8.1" customHeight="1">
      <c r="B30" s="94"/>
      <c r="C30" s="78"/>
      <c r="D30" s="78"/>
      <c r="E30" s="78"/>
      <c r="F30" s="78"/>
      <c r="G30" s="78"/>
      <c r="H30" s="78"/>
      <c r="I30" s="79"/>
      <c r="J30" s="120"/>
      <c r="K30" s="120"/>
      <c r="L30" s="124"/>
      <c r="M30" s="399"/>
      <c r="N30" s="399"/>
      <c r="O30" s="179"/>
      <c r="P30" s="399"/>
      <c r="Q30" s="399"/>
      <c r="R30" s="125"/>
      <c r="S30" s="120"/>
      <c r="T30" s="122"/>
      <c r="U30" s="107"/>
      <c r="V30" s="102"/>
      <c r="W30" s="108"/>
      <c r="X30" s="258"/>
      <c r="Y30" s="258"/>
      <c r="Z30" s="480"/>
      <c r="AA30" s="258"/>
      <c r="AB30" s="258"/>
      <c r="AC30" s="109"/>
      <c r="AD30" s="102"/>
      <c r="AE30" s="103"/>
      <c r="AF30" s="376"/>
      <c r="AG30" s="377"/>
      <c r="AH30" s="377"/>
      <c r="AI30" s="377"/>
      <c r="AJ30" s="377"/>
      <c r="AK30" s="377"/>
      <c r="AL30" s="377"/>
      <c r="AM30" s="377"/>
      <c r="AN30" s="377"/>
      <c r="AO30" s="377"/>
      <c r="AP30" s="378"/>
      <c r="AQ30" s="82"/>
      <c r="AR30" s="80"/>
      <c r="AS30" s="95"/>
      <c r="AT30" s="251"/>
      <c r="AU30" s="251"/>
      <c r="AV30" s="480"/>
      <c r="AW30" s="251"/>
      <c r="AX30" s="251"/>
      <c r="AY30" s="96"/>
      <c r="AZ30" s="80"/>
      <c r="BA30" s="81"/>
      <c r="BB30" s="271"/>
      <c r="BC30" s="272"/>
      <c r="BD30" s="272"/>
      <c r="BE30" s="272"/>
      <c r="BF30" s="272"/>
      <c r="BG30" s="273"/>
      <c r="BH30" s="277">
        <f>FG30</f>
        <v>1.5</v>
      </c>
      <c r="BI30" s="278"/>
      <c r="BJ30" s="278"/>
      <c r="BK30" s="278"/>
      <c r="BL30" s="278"/>
      <c r="BM30" s="279"/>
      <c r="BN30" s="289">
        <f>FM30</f>
        <v>1.0666666666666667</v>
      </c>
      <c r="BO30" s="272"/>
      <c r="BP30" s="272"/>
      <c r="BQ30" s="272"/>
      <c r="BR30" s="272"/>
      <c r="BS30" s="273"/>
      <c r="BT30" s="266"/>
      <c r="BU30" s="266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DE30" s="94"/>
      <c r="DF30" s="78"/>
      <c r="DG30" s="78"/>
      <c r="DH30" s="78"/>
      <c r="DI30" s="78"/>
      <c r="DJ30" s="78"/>
      <c r="DK30" s="78"/>
      <c r="DL30" s="79"/>
      <c r="DM30" s="102"/>
      <c r="DN30" s="102"/>
      <c r="DO30" s="108"/>
      <c r="DP30" s="258"/>
      <c r="DQ30" s="258"/>
      <c r="DR30" s="258"/>
      <c r="DS30" s="258"/>
      <c r="DT30" s="109"/>
      <c r="DU30" s="102"/>
      <c r="DV30" s="103"/>
      <c r="DW30" s="107"/>
      <c r="DX30" s="102"/>
      <c r="DY30" s="108"/>
      <c r="DZ30" s="258"/>
      <c r="EA30" s="258"/>
      <c r="EB30" s="258"/>
      <c r="EC30" s="258"/>
      <c r="ED30" s="109"/>
      <c r="EE30" s="102"/>
      <c r="EF30" s="103"/>
      <c r="EG30" s="376"/>
      <c r="EH30" s="377"/>
      <c r="EI30" s="377"/>
      <c r="EJ30" s="377"/>
      <c r="EK30" s="377"/>
      <c r="EL30" s="377"/>
      <c r="EM30" s="377"/>
      <c r="EN30" s="377"/>
      <c r="EO30" s="377"/>
      <c r="EP30" s="378"/>
      <c r="EQ30" s="82"/>
      <c r="ER30" s="80"/>
      <c r="ES30" s="95"/>
      <c r="ET30" s="258"/>
      <c r="EU30" s="258"/>
      <c r="EV30" s="258"/>
      <c r="EW30" s="258"/>
      <c r="EX30" s="96"/>
      <c r="EY30" s="80"/>
      <c r="EZ30" s="81"/>
      <c r="FA30" s="271">
        <f>IF(FE26=0,FA26,FA26/FE26)</f>
        <v>1</v>
      </c>
      <c r="FB30" s="284"/>
      <c r="FC30" s="284"/>
      <c r="FD30" s="284"/>
      <c r="FE30" s="284"/>
      <c r="FF30" s="285"/>
      <c r="FG30" s="271">
        <f>GB16</f>
        <v>1.5</v>
      </c>
      <c r="FH30" s="284"/>
      <c r="FI30" s="284"/>
      <c r="FJ30" s="284"/>
      <c r="FK30" s="284"/>
      <c r="FL30" s="285"/>
      <c r="FM30" s="289">
        <f>FM26/FQ26</f>
        <v>1.0666666666666667</v>
      </c>
      <c r="FN30" s="290"/>
      <c r="FO30" s="290"/>
      <c r="FP30" s="290"/>
      <c r="FQ30" s="290"/>
      <c r="FR30" s="291"/>
      <c r="FS30" s="365"/>
      <c r="FT30" s="365"/>
      <c r="FV30" s="77"/>
      <c r="FW30" s="77"/>
      <c r="FX30" s="77"/>
    </row>
    <row r="31" spans="2:185" ht="8.1" customHeight="1">
      <c r="B31" s="98"/>
      <c r="C31" s="99"/>
      <c r="D31" s="99"/>
      <c r="E31" s="99"/>
      <c r="F31" s="99"/>
      <c r="G31" s="99"/>
      <c r="H31" s="99"/>
      <c r="I31" s="100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5"/>
      <c r="U31" s="108"/>
      <c r="V31" s="110"/>
      <c r="W31" s="110"/>
      <c r="X31" s="110"/>
      <c r="Y31" s="110"/>
      <c r="Z31" s="110"/>
      <c r="AA31" s="110"/>
      <c r="AB31" s="110"/>
      <c r="AC31" s="110"/>
      <c r="AD31" s="110"/>
      <c r="AE31" s="109"/>
      <c r="AF31" s="379"/>
      <c r="AG31" s="380"/>
      <c r="AH31" s="380"/>
      <c r="AI31" s="380"/>
      <c r="AJ31" s="380"/>
      <c r="AK31" s="380"/>
      <c r="AL31" s="380"/>
      <c r="AM31" s="380"/>
      <c r="AN31" s="380"/>
      <c r="AO31" s="380"/>
      <c r="AP31" s="381"/>
      <c r="AQ31" s="95"/>
      <c r="AR31" s="101"/>
      <c r="AS31" s="101"/>
      <c r="AT31" s="101"/>
      <c r="AU31" s="101"/>
      <c r="AV31" s="101"/>
      <c r="AW31" s="101"/>
      <c r="AX31" s="101"/>
      <c r="AY31" s="101"/>
      <c r="AZ31" s="101"/>
      <c r="BA31" s="96"/>
      <c r="BB31" s="274"/>
      <c r="BC31" s="275"/>
      <c r="BD31" s="275"/>
      <c r="BE31" s="275"/>
      <c r="BF31" s="275"/>
      <c r="BG31" s="276"/>
      <c r="BH31" s="280"/>
      <c r="BI31" s="281"/>
      <c r="BJ31" s="281"/>
      <c r="BK31" s="281"/>
      <c r="BL31" s="281"/>
      <c r="BM31" s="282"/>
      <c r="BN31" s="274"/>
      <c r="BO31" s="275"/>
      <c r="BP31" s="275"/>
      <c r="BQ31" s="275"/>
      <c r="BR31" s="275"/>
      <c r="BS31" s="276"/>
      <c r="BT31" s="266"/>
      <c r="BU31" s="266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DE31" s="98"/>
      <c r="DF31" s="99"/>
      <c r="DG31" s="99"/>
      <c r="DH31" s="99"/>
      <c r="DI31" s="99"/>
      <c r="DJ31" s="99"/>
      <c r="DK31" s="99"/>
      <c r="DL31" s="100"/>
      <c r="DM31" s="110"/>
      <c r="DN31" s="110"/>
      <c r="DO31" s="110"/>
      <c r="DP31" s="110"/>
      <c r="DQ31" s="110"/>
      <c r="DR31" s="110"/>
      <c r="DS31" s="110"/>
      <c r="DT31" s="110"/>
      <c r="DU31" s="110"/>
      <c r="DV31" s="109"/>
      <c r="DW31" s="108"/>
      <c r="DX31" s="110"/>
      <c r="DY31" s="110"/>
      <c r="DZ31" s="110"/>
      <c r="EA31" s="110"/>
      <c r="EB31" s="110"/>
      <c r="EC31" s="110"/>
      <c r="ED31" s="110"/>
      <c r="EE31" s="110"/>
      <c r="EF31" s="109"/>
      <c r="EG31" s="379"/>
      <c r="EH31" s="380"/>
      <c r="EI31" s="380"/>
      <c r="EJ31" s="380"/>
      <c r="EK31" s="380"/>
      <c r="EL31" s="380"/>
      <c r="EM31" s="380"/>
      <c r="EN31" s="380"/>
      <c r="EO31" s="380"/>
      <c r="EP31" s="381"/>
      <c r="EQ31" s="95"/>
      <c r="ER31" s="101"/>
      <c r="ES31" s="101"/>
      <c r="ET31" s="101"/>
      <c r="EU31" s="101"/>
      <c r="EV31" s="101"/>
      <c r="EW31" s="101"/>
      <c r="EX31" s="101"/>
      <c r="EY31" s="101"/>
      <c r="EZ31" s="96"/>
      <c r="FA31" s="286"/>
      <c r="FB31" s="287"/>
      <c r="FC31" s="287"/>
      <c r="FD31" s="287"/>
      <c r="FE31" s="287"/>
      <c r="FF31" s="288"/>
      <c r="FG31" s="286"/>
      <c r="FH31" s="287"/>
      <c r="FI31" s="287"/>
      <c r="FJ31" s="287"/>
      <c r="FK31" s="287"/>
      <c r="FL31" s="288"/>
      <c r="FM31" s="292"/>
      <c r="FN31" s="293"/>
      <c r="FO31" s="293"/>
      <c r="FP31" s="293"/>
      <c r="FQ31" s="293"/>
      <c r="FR31" s="294"/>
      <c r="FS31" s="365"/>
      <c r="FT31" s="365"/>
      <c r="FV31" s="77"/>
      <c r="FW31" s="77"/>
      <c r="FX31" s="77"/>
    </row>
    <row r="32" spans="2:185" ht="8.1" customHeight="1">
      <c r="B32" s="331">
        <v>4</v>
      </c>
      <c r="C32" s="332"/>
      <c r="D32" s="75"/>
      <c r="E32" s="75"/>
      <c r="F32" s="75"/>
      <c r="G32" s="75"/>
      <c r="H32" s="75"/>
      <c r="I32" s="76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06"/>
      <c r="U32" s="121"/>
      <c r="V32" s="118"/>
      <c r="W32" s="118"/>
      <c r="X32" s="118"/>
      <c r="Y32" s="118"/>
      <c r="Z32" s="118"/>
      <c r="AA32" s="118"/>
      <c r="AB32" s="118"/>
      <c r="AC32" s="118"/>
      <c r="AD32" s="118"/>
      <c r="AE32" s="119"/>
      <c r="AF32" s="105"/>
      <c r="AG32" s="111"/>
      <c r="AH32" s="111"/>
      <c r="AI32" s="111"/>
      <c r="AJ32" s="111"/>
      <c r="AK32" s="111"/>
      <c r="AL32" s="111"/>
      <c r="AM32" s="111"/>
      <c r="AN32" s="111"/>
      <c r="AO32" s="111"/>
      <c r="AP32" s="106"/>
      <c r="AQ32" s="373"/>
      <c r="AR32" s="374"/>
      <c r="AS32" s="374"/>
      <c r="AT32" s="374"/>
      <c r="AU32" s="374"/>
      <c r="AV32" s="374"/>
      <c r="AW32" s="374"/>
      <c r="AX32" s="374"/>
      <c r="AY32" s="374"/>
      <c r="AZ32" s="374"/>
      <c r="BA32" s="375"/>
      <c r="BB32" s="386"/>
      <c r="BC32" s="387"/>
      <c r="BD32" s="387"/>
      <c r="BE32" s="387"/>
      <c r="BF32" s="387"/>
      <c r="BG32" s="388"/>
      <c r="BH32" s="386"/>
      <c r="BI32" s="387"/>
      <c r="BJ32" s="387"/>
      <c r="BK32" s="387"/>
      <c r="BL32" s="387"/>
      <c r="BM32" s="388"/>
      <c r="BN32" s="386"/>
      <c r="BO32" s="387"/>
      <c r="BP32" s="387"/>
      <c r="BQ32" s="387"/>
      <c r="BR32" s="387"/>
      <c r="BS32" s="388"/>
      <c r="BT32" s="266">
        <f>FZ29</f>
        <v>4</v>
      </c>
      <c r="BU32" s="266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DE32" s="360">
        <v>4</v>
      </c>
      <c r="DF32" s="361"/>
      <c r="DG32" s="75"/>
      <c r="DH32" s="75"/>
      <c r="DI32" s="75"/>
      <c r="DJ32" s="75"/>
      <c r="DK32" s="75"/>
      <c r="DL32" s="76"/>
      <c r="DM32" s="111"/>
      <c r="DN32" s="111"/>
      <c r="DO32" s="111"/>
      <c r="DP32" s="111"/>
      <c r="DQ32" s="111"/>
      <c r="DR32" s="111"/>
      <c r="DS32" s="111"/>
      <c r="DT32" s="111"/>
      <c r="DU32" s="111"/>
      <c r="DV32" s="106"/>
      <c r="DW32" s="105"/>
      <c r="DX32" s="111"/>
      <c r="DY32" s="111"/>
      <c r="DZ32" s="111"/>
      <c r="EA32" s="111"/>
      <c r="EB32" s="111"/>
      <c r="EC32" s="111"/>
      <c r="ED32" s="111"/>
      <c r="EE32" s="111"/>
      <c r="EF32" s="106"/>
      <c r="EG32" s="105"/>
      <c r="EH32" s="111"/>
      <c r="EI32" s="111"/>
      <c r="EJ32" s="111"/>
      <c r="EK32" s="111"/>
      <c r="EL32" s="111"/>
      <c r="EM32" s="111"/>
      <c r="EN32" s="111"/>
      <c r="EO32" s="111"/>
      <c r="EP32" s="106"/>
      <c r="EQ32" s="373"/>
      <c r="ER32" s="374"/>
      <c r="ES32" s="374"/>
      <c r="ET32" s="374"/>
      <c r="EU32" s="374"/>
      <c r="EV32" s="374"/>
      <c r="EW32" s="374"/>
      <c r="EX32" s="374"/>
      <c r="EY32" s="374"/>
      <c r="EZ32" s="375"/>
      <c r="FA32" s="45">
        <f>COUNTIF(DM34,"=2")</f>
        <v>0</v>
      </c>
      <c r="FB32" s="46">
        <f>COUNTIF(DW34,"=2")</f>
        <v>0</v>
      </c>
      <c r="FC32" s="46">
        <f>COUNTIF(EG34,"=2")</f>
        <v>0</v>
      </c>
      <c r="FD32" s="83"/>
      <c r="FE32" s="83"/>
      <c r="FF32" s="84"/>
      <c r="FG32" s="85"/>
      <c r="FH32" s="83"/>
      <c r="FI32" s="83"/>
      <c r="FJ32" s="83"/>
      <c r="FK32" s="83"/>
      <c r="FL32" s="84"/>
      <c r="FM32" s="47">
        <f>SUM(M33:N38)</f>
        <v>18</v>
      </c>
      <c r="FN32" s="47">
        <f>SUM(X33:Y38)</f>
        <v>0</v>
      </c>
      <c r="FO32" s="47">
        <f>SUM(AI33:AJ38)</f>
        <v>14</v>
      </c>
      <c r="FP32" s="77"/>
      <c r="FQ32" s="77"/>
      <c r="FR32" s="77"/>
      <c r="FS32" s="365"/>
      <c r="FT32" s="365"/>
      <c r="FV32" s="77"/>
      <c r="FW32" s="77"/>
      <c r="FX32" s="77"/>
    </row>
    <row r="33" spans="2:180" ht="8.1" customHeight="1">
      <c r="B33" s="333"/>
      <c r="C33" s="334"/>
      <c r="D33" s="78"/>
      <c r="E33" s="78"/>
      <c r="F33" s="78"/>
      <c r="G33" s="78"/>
      <c r="H33" s="78"/>
      <c r="I33" s="79"/>
      <c r="J33" s="102"/>
      <c r="K33" s="102"/>
      <c r="L33" s="105"/>
      <c r="M33" s="258">
        <f>AW9</f>
        <v>7</v>
      </c>
      <c r="N33" s="258"/>
      <c r="O33" s="480" t="s">
        <v>23</v>
      </c>
      <c r="P33" s="258">
        <f>AT9</f>
        <v>15</v>
      </c>
      <c r="Q33" s="258"/>
      <c r="R33" s="106"/>
      <c r="S33" s="102"/>
      <c r="T33" s="103"/>
      <c r="U33" s="123"/>
      <c r="V33" s="120"/>
      <c r="W33" s="121"/>
      <c r="X33" s="399">
        <f>AW17</f>
        <v>0</v>
      </c>
      <c r="Y33" s="399"/>
      <c r="Z33" s="179"/>
      <c r="AA33" s="399">
        <f>AT17</f>
        <v>0</v>
      </c>
      <c r="AB33" s="399"/>
      <c r="AC33" s="119"/>
      <c r="AD33" s="120"/>
      <c r="AE33" s="122"/>
      <c r="AF33" s="107"/>
      <c r="AG33" s="102"/>
      <c r="AH33" s="105"/>
      <c r="AI33" s="258">
        <f>AW25</f>
        <v>7</v>
      </c>
      <c r="AJ33" s="258"/>
      <c r="AK33" s="480" t="s">
        <v>23</v>
      </c>
      <c r="AL33" s="258">
        <f>AT25</f>
        <v>15</v>
      </c>
      <c r="AM33" s="258"/>
      <c r="AN33" s="106"/>
      <c r="AO33" s="102"/>
      <c r="AP33" s="103"/>
      <c r="AQ33" s="376"/>
      <c r="AR33" s="377"/>
      <c r="AS33" s="377"/>
      <c r="AT33" s="377"/>
      <c r="AU33" s="377"/>
      <c r="AV33" s="377"/>
      <c r="AW33" s="377"/>
      <c r="AX33" s="377"/>
      <c r="AY33" s="377"/>
      <c r="AZ33" s="377"/>
      <c r="BA33" s="378"/>
      <c r="BB33" s="367"/>
      <c r="BC33" s="368"/>
      <c r="BD33" s="368"/>
      <c r="BE33" s="368"/>
      <c r="BF33" s="368"/>
      <c r="BG33" s="369"/>
      <c r="BH33" s="367"/>
      <c r="BI33" s="368"/>
      <c r="BJ33" s="368"/>
      <c r="BK33" s="368"/>
      <c r="BL33" s="368"/>
      <c r="BM33" s="369"/>
      <c r="BN33" s="367"/>
      <c r="BO33" s="389"/>
      <c r="BP33" s="389"/>
      <c r="BQ33" s="389"/>
      <c r="BR33" s="389"/>
      <c r="BS33" s="369"/>
      <c r="BT33" s="266"/>
      <c r="BU33" s="266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DE33" s="362"/>
      <c r="DF33" s="363"/>
      <c r="DG33" s="78"/>
      <c r="DH33" s="78"/>
      <c r="DI33" s="78"/>
      <c r="DJ33" s="78"/>
      <c r="DK33" s="78"/>
      <c r="DL33" s="79"/>
      <c r="DM33" s="102"/>
      <c r="DN33" s="102"/>
      <c r="DO33" s="105"/>
      <c r="DP33" s="258" t="str">
        <f>IF(M33&gt;P33,"1",IF(M33&lt;P33,"0"))</f>
        <v>0</v>
      </c>
      <c r="DQ33" s="258"/>
      <c r="DR33" s="258" t="str">
        <f>IF(M33&lt;P33,"1",IF(M33&gt;P33,"0"))</f>
        <v>1</v>
      </c>
      <c r="DS33" s="258"/>
      <c r="DT33" s="106"/>
      <c r="DU33" s="102"/>
      <c r="DV33" s="103"/>
      <c r="DW33" s="107"/>
      <c r="DX33" s="102"/>
      <c r="DY33" s="105"/>
      <c r="DZ33" s="258" t="b">
        <f>IF(X33&gt;AA33,"1",IF(X33&lt;AA33,"0"))</f>
        <v>0</v>
      </c>
      <c r="EA33" s="258"/>
      <c r="EB33" s="258" t="b">
        <f>IF(X33&lt;AA33,"1",IF(X33&gt;AA33,"0"))</f>
        <v>0</v>
      </c>
      <c r="EC33" s="258"/>
      <c r="ED33" s="106"/>
      <c r="EE33" s="102"/>
      <c r="EF33" s="103"/>
      <c r="EG33" s="107"/>
      <c r="EH33" s="102"/>
      <c r="EI33" s="105"/>
      <c r="EJ33" s="258" t="str">
        <f>IF(AI33&gt;AL33,"1",IF(AI33&lt;AL33,"0"))</f>
        <v>0</v>
      </c>
      <c r="EK33" s="258"/>
      <c r="EL33" s="258" t="str">
        <f>IF(AI33&lt;AL33,"1",IF(AI33&gt;AL33,"0"))</f>
        <v>1</v>
      </c>
      <c r="EM33" s="258"/>
      <c r="EN33" s="106"/>
      <c r="EO33" s="102"/>
      <c r="EP33" s="103"/>
      <c r="EQ33" s="376"/>
      <c r="ER33" s="377"/>
      <c r="ES33" s="377"/>
      <c r="ET33" s="377"/>
      <c r="EU33" s="377"/>
      <c r="EV33" s="377"/>
      <c r="EW33" s="377"/>
      <c r="EX33" s="377"/>
      <c r="EY33" s="377"/>
      <c r="EZ33" s="378"/>
      <c r="FA33" s="91"/>
      <c r="FB33" s="92"/>
      <c r="FC33" s="92"/>
      <c r="FD33" s="50">
        <f>COUNTIF(DU34,"=2")</f>
        <v>1</v>
      </c>
      <c r="FE33" s="50">
        <f>COUNTIF(EE34,"=2")</f>
        <v>0</v>
      </c>
      <c r="FF33" s="51">
        <f>COUNTIF(EO34,"=2")</f>
        <v>1</v>
      </c>
      <c r="FG33" s="91"/>
      <c r="FH33" s="92"/>
      <c r="FI33" s="92"/>
      <c r="FJ33" s="92"/>
      <c r="FK33" s="92"/>
      <c r="FL33" s="93"/>
      <c r="FM33" s="77"/>
      <c r="FN33" s="77"/>
      <c r="FO33" s="77"/>
      <c r="FP33" s="47">
        <f>SUM(P33:Q38)</f>
        <v>30</v>
      </c>
      <c r="FQ33" s="47">
        <f>SUM(AA33:AB38)</f>
        <v>0</v>
      </c>
      <c r="FR33" s="47">
        <f>SUM(AL33:AM38)</f>
        <v>30</v>
      </c>
      <c r="FS33" s="365"/>
      <c r="FT33" s="365"/>
      <c r="FV33" s="77"/>
      <c r="FW33" s="77"/>
      <c r="FX33" s="77"/>
    </row>
    <row r="34" spans="2:180" ht="8.1" customHeight="1">
      <c r="B34" s="333" t="s">
        <v>125</v>
      </c>
      <c r="C34" s="334"/>
      <c r="D34" s="334"/>
      <c r="E34" s="334"/>
      <c r="F34" s="334"/>
      <c r="G34" s="334"/>
      <c r="H34" s="334"/>
      <c r="I34" s="335"/>
      <c r="J34" s="258">
        <f>DM34</f>
        <v>0</v>
      </c>
      <c r="K34" s="253"/>
      <c r="L34" s="107"/>
      <c r="M34" s="258"/>
      <c r="N34" s="258"/>
      <c r="O34" s="480"/>
      <c r="P34" s="258"/>
      <c r="Q34" s="258"/>
      <c r="R34" s="103"/>
      <c r="S34" s="252">
        <f>DU34</f>
        <v>2</v>
      </c>
      <c r="T34" s="253"/>
      <c r="U34" s="394">
        <f>DW34</f>
        <v>0</v>
      </c>
      <c r="V34" s="395"/>
      <c r="W34" s="123"/>
      <c r="X34" s="399"/>
      <c r="Y34" s="399"/>
      <c r="Z34" s="179"/>
      <c r="AA34" s="399"/>
      <c r="AB34" s="399"/>
      <c r="AC34" s="122"/>
      <c r="AD34" s="394">
        <f>EE34</f>
        <v>0</v>
      </c>
      <c r="AE34" s="395"/>
      <c r="AF34" s="252">
        <f>EG34</f>
        <v>0</v>
      </c>
      <c r="AG34" s="253"/>
      <c r="AH34" s="107"/>
      <c r="AI34" s="258"/>
      <c r="AJ34" s="258"/>
      <c r="AK34" s="480"/>
      <c r="AL34" s="258"/>
      <c r="AM34" s="258"/>
      <c r="AN34" s="103"/>
      <c r="AO34" s="252">
        <f>EO34</f>
        <v>2</v>
      </c>
      <c r="AP34" s="253"/>
      <c r="AQ34" s="376"/>
      <c r="AR34" s="377"/>
      <c r="AS34" s="377"/>
      <c r="AT34" s="377"/>
      <c r="AU34" s="377"/>
      <c r="AV34" s="377"/>
      <c r="AW34" s="377"/>
      <c r="AX34" s="377"/>
      <c r="AY34" s="377"/>
      <c r="AZ34" s="377"/>
      <c r="BA34" s="378"/>
      <c r="BB34" s="298">
        <f>FA34</f>
        <v>0</v>
      </c>
      <c r="BC34" s="295"/>
      <c r="BD34" s="393"/>
      <c r="BE34" s="393"/>
      <c r="BF34" s="295">
        <f>FE34</f>
        <v>2</v>
      </c>
      <c r="BG34" s="296"/>
      <c r="BH34" s="298">
        <f>FG34</f>
        <v>0</v>
      </c>
      <c r="BI34" s="295"/>
      <c r="BJ34" s="393"/>
      <c r="BK34" s="393"/>
      <c r="BL34" s="295">
        <f>FK34</f>
        <v>4</v>
      </c>
      <c r="BM34" s="296"/>
      <c r="BN34" s="297">
        <f>FM34</f>
        <v>32</v>
      </c>
      <c r="BO34" s="255"/>
      <c r="BP34" s="393"/>
      <c r="BQ34" s="393"/>
      <c r="BR34" s="255">
        <f>FQ34</f>
        <v>60</v>
      </c>
      <c r="BS34" s="256"/>
      <c r="BT34" s="266"/>
      <c r="BU34" s="266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DE34" s="301" t="str">
        <f>B34</f>
        <v>プリッツ</v>
      </c>
      <c r="DF34" s="302"/>
      <c r="DG34" s="302"/>
      <c r="DH34" s="302"/>
      <c r="DI34" s="302"/>
      <c r="DJ34" s="302"/>
      <c r="DK34" s="302"/>
      <c r="DL34" s="303"/>
      <c r="DM34" s="258">
        <f>DP33+DP35+DP37</f>
        <v>0</v>
      </c>
      <c r="DN34" s="253"/>
      <c r="DO34" s="107"/>
      <c r="DP34" s="258"/>
      <c r="DQ34" s="258"/>
      <c r="DR34" s="258"/>
      <c r="DS34" s="258"/>
      <c r="DT34" s="103"/>
      <c r="DU34" s="252">
        <f>DR33+DR35+DR37</f>
        <v>2</v>
      </c>
      <c r="DV34" s="253"/>
      <c r="DW34" s="252">
        <f>DZ33+DZ35+DZ37</f>
        <v>0</v>
      </c>
      <c r="DX34" s="253"/>
      <c r="DY34" s="107"/>
      <c r="DZ34" s="258"/>
      <c r="EA34" s="258"/>
      <c r="EB34" s="258"/>
      <c r="EC34" s="258"/>
      <c r="ED34" s="103"/>
      <c r="EE34" s="252">
        <f>EB33+EB35+EB37</f>
        <v>0</v>
      </c>
      <c r="EF34" s="253"/>
      <c r="EG34" s="252">
        <f>EJ33+EJ35+EJ37</f>
        <v>0</v>
      </c>
      <c r="EH34" s="253"/>
      <c r="EI34" s="107"/>
      <c r="EJ34" s="258"/>
      <c r="EK34" s="258"/>
      <c r="EL34" s="258"/>
      <c r="EM34" s="258"/>
      <c r="EN34" s="103"/>
      <c r="EO34" s="252">
        <f>EL33+EL35+EL37</f>
        <v>2</v>
      </c>
      <c r="EP34" s="253"/>
      <c r="EQ34" s="376"/>
      <c r="ER34" s="377"/>
      <c r="ES34" s="377"/>
      <c r="ET34" s="377"/>
      <c r="EU34" s="377"/>
      <c r="EV34" s="377"/>
      <c r="EW34" s="377"/>
      <c r="EX34" s="377"/>
      <c r="EY34" s="377"/>
      <c r="EZ34" s="378"/>
      <c r="FA34" s="298">
        <f>SUM(FA32:FC32)</f>
        <v>0</v>
      </c>
      <c r="FB34" s="295"/>
      <c r="FC34" s="393"/>
      <c r="FD34" s="393"/>
      <c r="FE34" s="295">
        <f>SUM(FD33:FF33)</f>
        <v>2</v>
      </c>
      <c r="FF34" s="296"/>
      <c r="FG34" s="298">
        <f>SUM(DM34,DW34,EG34)</f>
        <v>0</v>
      </c>
      <c r="FH34" s="295"/>
      <c r="FI34" s="393"/>
      <c r="FJ34" s="393"/>
      <c r="FK34" s="295">
        <f>SUM(DU34,EE34,EO34)</f>
        <v>4</v>
      </c>
      <c r="FL34" s="296"/>
      <c r="FM34" s="297">
        <f>SUM(FM32:FO32)</f>
        <v>32</v>
      </c>
      <c r="FN34" s="255"/>
      <c r="FO34" s="393"/>
      <c r="FP34" s="393"/>
      <c r="FQ34" s="255">
        <f>SUM(FP33:FR33)</f>
        <v>60</v>
      </c>
      <c r="FR34" s="256"/>
      <c r="FS34" s="365"/>
      <c r="FT34" s="365"/>
      <c r="FV34" s="77"/>
      <c r="FW34" s="77"/>
      <c r="FX34" s="77"/>
    </row>
    <row r="35" spans="2:180" ht="8.1" customHeight="1">
      <c r="B35" s="333"/>
      <c r="C35" s="334"/>
      <c r="D35" s="334"/>
      <c r="E35" s="334"/>
      <c r="F35" s="334"/>
      <c r="G35" s="334"/>
      <c r="H35" s="334"/>
      <c r="I35" s="335"/>
      <c r="J35" s="258"/>
      <c r="K35" s="253"/>
      <c r="L35" s="107"/>
      <c r="M35" s="258">
        <f>AW11</f>
        <v>11</v>
      </c>
      <c r="N35" s="258"/>
      <c r="O35" s="480" t="s">
        <v>23</v>
      </c>
      <c r="P35" s="258">
        <f>AT11</f>
        <v>15</v>
      </c>
      <c r="Q35" s="258"/>
      <c r="R35" s="103"/>
      <c r="S35" s="252"/>
      <c r="T35" s="253"/>
      <c r="U35" s="394"/>
      <c r="V35" s="395"/>
      <c r="W35" s="123"/>
      <c r="X35" s="399">
        <f>AW19</f>
        <v>0</v>
      </c>
      <c r="Y35" s="399"/>
      <c r="Z35" s="179"/>
      <c r="AA35" s="399">
        <f>AT19</f>
        <v>0</v>
      </c>
      <c r="AB35" s="399"/>
      <c r="AC35" s="122"/>
      <c r="AD35" s="394"/>
      <c r="AE35" s="395"/>
      <c r="AF35" s="252"/>
      <c r="AG35" s="253"/>
      <c r="AH35" s="107"/>
      <c r="AI35" s="258">
        <f>AW27</f>
        <v>7</v>
      </c>
      <c r="AJ35" s="258"/>
      <c r="AK35" s="480" t="s">
        <v>23</v>
      </c>
      <c r="AL35" s="258">
        <f>AT27</f>
        <v>15</v>
      </c>
      <c r="AM35" s="258"/>
      <c r="AN35" s="103"/>
      <c r="AO35" s="252"/>
      <c r="AP35" s="253"/>
      <c r="AQ35" s="376"/>
      <c r="AR35" s="377"/>
      <c r="AS35" s="377"/>
      <c r="AT35" s="377"/>
      <c r="AU35" s="377"/>
      <c r="AV35" s="377"/>
      <c r="AW35" s="377"/>
      <c r="AX35" s="377"/>
      <c r="AY35" s="377"/>
      <c r="AZ35" s="377"/>
      <c r="BA35" s="378"/>
      <c r="BB35" s="298"/>
      <c r="BC35" s="295"/>
      <c r="BD35" s="393"/>
      <c r="BE35" s="393"/>
      <c r="BF35" s="295"/>
      <c r="BG35" s="296"/>
      <c r="BH35" s="298"/>
      <c r="BI35" s="295"/>
      <c r="BJ35" s="393"/>
      <c r="BK35" s="393"/>
      <c r="BL35" s="295"/>
      <c r="BM35" s="296"/>
      <c r="BN35" s="297"/>
      <c r="BO35" s="255"/>
      <c r="BP35" s="393"/>
      <c r="BQ35" s="393"/>
      <c r="BR35" s="255"/>
      <c r="BS35" s="256"/>
      <c r="BT35" s="266"/>
      <c r="BU35" s="266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DE35" s="301"/>
      <c r="DF35" s="302"/>
      <c r="DG35" s="302"/>
      <c r="DH35" s="302"/>
      <c r="DI35" s="302"/>
      <c r="DJ35" s="302"/>
      <c r="DK35" s="302"/>
      <c r="DL35" s="303"/>
      <c r="DM35" s="258"/>
      <c r="DN35" s="253"/>
      <c r="DO35" s="107"/>
      <c r="DP35" s="258" t="str">
        <f>IF(M35&gt;P35,"1",IF(M35&lt;P35,"0"))</f>
        <v>0</v>
      </c>
      <c r="DQ35" s="258"/>
      <c r="DR35" s="258" t="str">
        <f>IF(M35&lt;P35,"1",IF(M35&gt;P35,"0"))</f>
        <v>1</v>
      </c>
      <c r="DS35" s="258"/>
      <c r="DT35" s="103"/>
      <c r="DU35" s="252"/>
      <c r="DV35" s="253"/>
      <c r="DW35" s="252"/>
      <c r="DX35" s="253"/>
      <c r="DY35" s="107"/>
      <c r="DZ35" s="258" t="b">
        <f>IF(X35&gt;AA35,"1",IF(X35&lt;AA35,"0"))</f>
        <v>0</v>
      </c>
      <c r="EA35" s="258"/>
      <c r="EB35" s="258" t="b">
        <f>IF(X35&lt;AA35,"1",IF(X35&gt;AA35,"0"))</f>
        <v>0</v>
      </c>
      <c r="EC35" s="258"/>
      <c r="ED35" s="103"/>
      <c r="EE35" s="252"/>
      <c r="EF35" s="253"/>
      <c r="EG35" s="252"/>
      <c r="EH35" s="253"/>
      <c r="EI35" s="107"/>
      <c r="EJ35" s="258" t="str">
        <f>IF(AI35&gt;AL35,"1",IF(AI35&lt;AL35,"0"))</f>
        <v>0</v>
      </c>
      <c r="EK35" s="258"/>
      <c r="EL35" s="258" t="str">
        <f>IF(AI35&lt;AL35,"1",IF(AI35&gt;AL35,"0"))</f>
        <v>1</v>
      </c>
      <c r="EM35" s="258"/>
      <c r="EN35" s="103"/>
      <c r="EO35" s="252"/>
      <c r="EP35" s="253"/>
      <c r="EQ35" s="376"/>
      <c r="ER35" s="377"/>
      <c r="ES35" s="377"/>
      <c r="ET35" s="377"/>
      <c r="EU35" s="377"/>
      <c r="EV35" s="377"/>
      <c r="EW35" s="377"/>
      <c r="EX35" s="377"/>
      <c r="EY35" s="377"/>
      <c r="EZ35" s="378"/>
      <c r="FA35" s="298"/>
      <c r="FB35" s="295"/>
      <c r="FC35" s="393"/>
      <c r="FD35" s="393"/>
      <c r="FE35" s="295"/>
      <c r="FF35" s="296"/>
      <c r="FG35" s="298"/>
      <c r="FH35" s="295"/>
      <c r="FI35" s="393"/>
      <c r="FJ35" s="393"/>
      <c r="FK35" s="295"/>
      <c r="FL35" s="296"/>
      <c r="FM35" s="297"/>
      <c r="FN35" s="255"/>
      <c r="FO35" s="393"/>
      <c r="FP35" s="393"/>
      <c r="FQ35" s="255"/>
      <c r="FR35" s="256"/>
      <c r="FS35" s="365"/>
      <c r="FT35" s="365"/>
      <c r="FV35" s="77"/>
      <c r="FW35" s="77"/>
      <c r="FX35" s="77"/>
    </row>
    <row r="36" spans="2:180" ht="8.1" customHeight="1">
      <c r="B36" s="333"/>
      <c r="C36" s="334"/>
      <c r="D36" s="334"/>
      <c r="E36" s="334"/>
      <c r="F36" s="334"/>
      <c r="G36" s="334"/>
      <c r="H36" s="334"/>
      <c r="I36" s="335"/>
      <c r="J36" s="258"/>
      <c r="K36" s="253"/>
      <c r="L36" s="107"/>
      <c r="M36" s="258"/>
      <c r="N36" s="258"/>
      <c r="O36" s="480"/>
      <c r="P36" s="258"/>
      <c r="Q36" s="258"/>
      <c r="R36" s="103"/>
      <c r="S36" s="252"/>
      <c r="T36" s="253"/>
      <c r="U36" s="394"/>
      <c r="V36" s="395"/>
      <c r="W36" s="123"/>
      <c r="X36" s="399"/>
      <c r="Y36" s="399"/>
      <c r="Z36" s="179"/>
      <c r="AA36" s="399"/>
      <c r="AB36" s="399"/>
      <c r="AC36" s="122"/>
      <c r="AD36" s="394"/>
      <c r="AE36" s="395"/>
      <c r="AF36" s="252"/>
      <c r="AG36" s="253"/>
      <c r="AH36" s="107"/>
      <c r="AI36" s="258"/>
      <c r="AJ36" s="258"/>
      <c r="AK36" s="480"/>
      <c r="AL36" s="258"/>
      <c r="AM36" s="258"/>
      <c r="AN36" s="103"/>
      <c r="AO36" s="252"/>
      <c r="AP36" s="253"/>
      <c r="AQ36" s="376"/>
      <c r="AR36" s="377"/>
      <c r="AS36" s="377"/>
      <c r="AT36" s="377"/>
      <c r="AU36" s="377"/>
      <c r="AV36" s="377"/>
      <c r="AW36" s="377"/>
      <c r="AX36" s="377"/>
      <c r="AY36" s="377"/>
      <c r="AZ36" s="377"/>
      <c r="BA36" s="378"/>
      <c r="BB36" s="367"/>
      <c r="BC36" s="368"/>
      <c r="BD36" s="368"/>
      <c r="BE36" s="368"/>
      <c r="BF36" s="368"/>
      <c r="BG36" s="369"/>
      <c r="BH36" s="367"/>
      <c r="BI36" s="368"/>
      <c r="BJ36" s="368"/>
      <c r="BK36" s="368"/>
      <c r="BL36" s="368"/>
      <c r="BM36" s="369"/>
      <c r="BN36" s="367"/>
      <c r="BO36" s="389"/>
      <c r="BP36" s="389"/>
      <c r="BQ36" s="389"/>
      <c r="BR36" s="389"/>
      <c r="BS36" s="369"/>
      <c r="BT36" s="266"/>
      <c r="BU36" s="266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DE36" s="301"/>
      <c r="DF36" s="302"/>
      <c r="DG36" s="302"/>
      <c r="DH36" s="302"/>
      <c r="DI36" s="302"/>
      <c r="DJ36" s="302"/>
      <c r="DK36" s="302"/>
      <c r="DL36" s="303"/>
      <c r="DM36" s="258"/>
      <c r="DN36" s="253"/>
      <c r="DO36" s="107"/>
      <c r="DP36" s="258"/>
      <c r="DQ36" s="258"/>
      <c r="DR36" s="258"/>
      <c r="DS36" s="258"/>
      <c r="DT36" s="103"/>
      <c r="DU36" s="252"/>
      <c r="DV36" s="253"/>
      <c r="DW36" s="252"/>
      <c r="DX36" s="253"/>
      <c r="DY36" s="107"/>
      <c r="DZ36" s="258"/>
      <c r="EA36" s="258"/>
      <c r="EB36" s="258"/>
      <c r="EC36" s="258"/>
      <c r="ED36" s="103"/>
      <c r="EE36" s="252"/>
      <c r="EF36" s="253"/>
      <c r="EG36" s="252"/>
      <c r="EH36" s="253"/>
      <c r="EI36" s="107"/>
      <c r="EJ36" s="258"/>
      <c r="EK36" s="258"/>
      <c r="EL36" s="258"/>
      <c r="EM36" s="258"/>
      <c r="EN36" s="103"/>
      <c r="EO36" s="252"/>
      <c r="EP36" s="253"/>
      <c r="EQ36" s="376"/>
      <c r="ER36" s="377"/>
      <c r="ES36" s="377"/>
      <c r="ET36" s="377"/>
      <c r="EU36" s="377"/>
      <c r="EV36" s="377"/>
      <c r="EW36" s="377"/>
      <c r="EX36" s="377"/>
      <c r="EY36" s="377"/>
      <c r="EZ36" s="378"/>
      <c r="FA36" s="91"/>
      <c r="FB36" s="92"/>
      <c r="FC36" s="92"/>
      <c r="FD36" s="92"/>
      <c r="FE36" s="92"/>
      <c r="FF36" s="93"/>
      <c r="FG36" s="91"/>
      <c r="FH36" s="92"/>
      <c r="FI36" s="92"/>
      <c r="FJ36" s="92"/>
      <c r="FK36" s="92"/>
      <c r="FL36" s="93"/>
      <c r="FM36" s="77"/>
      <c r="FN36" s="77"/>
      <c r="FO36" s="77"/>
      <c r="FP36" s="77"/>
      <c r="FQ36" s="77"/>
      <c r="FR36" s="77"/>
      <c r="FS36" s="365"/>
      <c r="FT36" s="365"/>
      <c r="FV36" s="77"/>
      <c r="FW36" s="77"/>
      <c r="FX36" s="77"/>
    </row>
    <row r="37" spans="2:180" ht="8.1" customHeight="1">
      <c r="B37" s="333"/>
      <c r="C37" s="334"/>
      <c r="D37" s="334"/>
      <c r="E37" s="334"/>
      <c r="F37" s="334"/>
      <c r="G37" s="334"/>
      <c r="H37" s="334"/>
      <c r="I37" s="335"/>
      <c r="J37" s="258"/>
      <c r="K37" s="253"/>
      <c r="L37" s="107"/>
      <c r="M37" s="258">
        <f>AW13</f>
        <v>0</v>
      </c>
      <c r="N37" s="258"/>
      <c r="O37" s="480" t="s">
        <v>23</v>
      </c>
      <c r="P37" s="258">
        <f>AT13</f>
        <v>0</v>
      </c>
      <c r="Q37" s="258"/>
      <c r="R37" s="103"/>
      <c r="S37" s="252"/>
      <c r="T37" s="253"/>
      <c r="U37" s="394"/>
      <c r="V37" s="395"/>
      <c r="W37" s="123"/>
      <c r="X37" s="399">
        <f>AW21</f>
        <v>0</v>
      </c>
      <c r="Y37" s="399"/>
      <c r="Z37" s="179"/>
      <c r="AA37" s="399">
        <f>AT21</f>
        <v>0</v>
      </c>
      <c r="AB37" s="399"/>
      <c r="AC37" s="122"/>
      <c r="AD37" s="394"/>
      <c r="AE37" s="395"/>
      <c r="AF37" s="252"/>
      <c r="AG37" s="253"/>
      <c r="AH37" s="107"/>
      <c r="AI37" s="258">
        <f>AW29</f>
        <v>0</v>
      </c>
      <c r="AJ37" s="258"/>
      <c r="AK37" s="480" t="s">
        <v>23</v>
      </c>
      <c r="AL37" s="258">
        <f>AT29</f>
        <v>0</v>
      </c>
      <c r="AM37" s="258"/>
      <c r="AN37" s="103"/>
      <c r="AO37" s="252"/>
      <c r="AP37" s="253"/>
      <c r="AQ37" s="376"/>
      <c r="AR37" s="377"/>
      <c r="AS37" s="377"/>
      <c r="AT37" s="377"/>
      <c r="AU37" s="377"/>
      <c r="AV37" s="377"/>
      <c r="AW37" s="377"/>
      <c r="AX37" s="377"/>
      <c r="AY37" s="377"/>
      <c r="AZ37" s="377"/>
      <c r="BA37" s="378"/>
      <c r="BB37" s="396"/>
      <c r="BC37" s="397"/>
      <c r="BD37" s="397"/>
      <c r="BE37" s="397"/>
      <c r="BF37" s="397"/>
      <c r="BG37" s="398"/>
      <c r="BH37" s="396"/>
      <c r="BI37" s="397"/>
      <c r="BJ37" s="397"/>
      <c r="BK37" s="397"/>
      <c r="BL37" s="397"/>
      <c r="BM37" s="398"/>
      <c r="BN37" s="396"/>
      <c r="BO37" s="397"/>
      <c r="BP37" s="397"/>
      <c r="BQ37" s="397"/>
      <c r="BR37" s="397"/>
      <c r="BS37" s="398"/>
      <c r="BT37" s="266"/>
      <c r="BU37" s="266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DE37" s="301"/>
      <c r="DF37" s="302"/>
      <c r="DG37" s="302"/>
      <c r="DH37" s="302"/>
      <c r="DI37" s="302"/>
      <c r="DJ37" s="302"/>
      <c r="DK37" s="302"/>
      <c r="DL37" s="303"/>
      <c r="DM37" s="258"/>
      <c r="DN37" s="253"/>
      <c r="DO37" s="107"/>
      <c r="DP37" s="258" t="b">
        <f>IF(M37&gt;P37,"1",IF(M37&lt;P37,"0"))</f>
        <v>0</v>
      </c>
      <c r="DQ37" s="258"/>
      <c r="DR37" s="258" t="b">
        <f>IF(M37&lt;P37,"1",IF(M37&gt;P37,"0"))</f>
        <v>0</v>
      </c>
      <c r="DS37" s="258"/>
      <c r="DT37" s="103"/>
      <c r="DU37" s="252"/>
      <c r="DV37" s="253"/>
      <c r="DW37" s="252"/>
      <c r="DX37" s="253"/>
      <c r="DY37" s="107"/>
      <c r="DZ37" s="258" t="b">
        <f>IF(X37&gt;AA37,"1",IF(X37&lt;AA37,"0"))</f>
        <v>0</v>
      </c>
      <c r="EA37" s="258"/>
      <c r="EB37" s="258" t="b">
        <f>IF(X37&lt;AA37,"1",IF(X37&gt;AA37,"0"))</f>
        <v>0</v>
      </c>
      <c r="EC37" s="258"/>
      <c r="ED37" s="103"/>
      <c r="EE37" s="252"/>
      <c r="EF37" s="253"/>
      <c r="EG37" s="252"/>
      <c r="EH37" s="253"/>
      <c r="EI37" s="107"/>
      <c r="EJ37" s="258" t="b">
        <f>IF(AI37&gt;AL37,"1",IF(AI37&lt;AL37,"0"))</f>
        <v>0</v>
      </c>
      <c r="EK37" s="258"/>
      <c r="EL37" s="258" t="b">
        <f>IF(AI37&lt;AL37,"1",IF(AI37&gt;AL37,"0"))</f>
        <v>0</v>
      </c>
      <c r="EM37" s="258"/>
      <c r="EN37" s="103"/>
      <c r="EO37" s="252"/>
      <c r="EP37" s="253"/>
      <c r="EQ37" s="376"/>
      <c r="ER37" s="377"/>
      <c r="ES37" s="377"/>
      <c r="ET37" s="377"/>
      <c r="EU37" s="377"/>
      <c r="EV37" s="377"/>
      <c r="EW37" s="377"/>
      <c r="EX37" s="377"/>
      <c r="EY37" s="377"/>
      <c r="EZ37" s="378"/>
      <c r="FA37" s="91"/>
      <c r="FB37" s="92"/>
      <c r="FC37" s="92"/>
      <c r="FD37" s="92"/>
      <c r="FE37" s="92"/>
      <c r="FF37" s="93"/>
      <c r="FG37" s="91"/>
      <c r="FH37" s="92"/>
      <c r="FI37" s="92"/>
      <c r="FJ37" s="92"/>
      <c r="FK37" s="92"/>
      <c r="FL37" s="93"/>
      <c r="FM37" s="77"/>
      <c r="FN37" s="77"/>
      <c r="FO37" s="77"/>
      <c r="FP37" s="77"/>
      <c r="FQ37" s="77"/>
      <c r="FR37" s="77"/>
      <c r="FS37" s="365"/>
      <c r="FT37" s="365"/>
      <c r="FV37" s="77"/>
      <c r="FW37" s="77"/>
      <c r="FX37" s="77"/>
    </row>
    <row r="38" spans="2:180" ht="8.1" customHeight="1">
      <c r="B38" s="94"/>
      <c r="C38" s="78"/>
      <c r="D38" s="78"/>
      <c r="E38" s="78"/>
      <c r="F38" s="78"/>
      <c r="G38" s="78"/>
      <c r="H38" s="78"/>
      <c r="I38" s="79"/>
      <c r="J38" s="102"/>
      <c r="K38" s="102"/>
      <c r="L38" s="108"/>
      <c r="M38" s="258"/>
      <c r="N38" s="258"/>
      <c r="O38" s="480"/>
      <c r="P38" s="258"/>
      <c r="Q38" s="258"/>
      <c r="R38" s="109"/>
      <c r="S38" s="102"/>
      <c r="T38" s="103"/>
      <c r="U38" s="123"/>
      <c r="V38" s="120"/>
      <c r="W38" s="124"/>
      <c r="X38" s="399"/>
      <c r="Y38" s="399"/>
      <c r="Z38" s="179"/>
      <c r="AA38" s="399"/>
      <c r="AB38" s="399"/>
      <c r="AC38" s="125"/>
      <c r="AD38" s="120"/>
      <c r="AE38" s="122"/>
      <c r="AF38" s="107"/>
      <c r="AG38" s="102"/>
      <c r="AH38" s="108"/>
      <c r="AI38" s="258"/>
      <c r="AJ38" s="258"/>
      <c r="AK38" s="480"/>
      <c r="AL38" s="258"/>
      <c r="AM38" s="258"/>
      <c r="AN38" s="109"/>
      <c r="AO38" s="102"/>
      <c r="AP38" s="103"/>
      <c r="AQ38" s="376"/>
      <c r="AR38" s="377"/>
      <c r="AS38" s="377"/>
      <c r="AT38" s="377"/>
      <c r="AU38" s="377"/>
      <c r="AV38" s="377"/>
      <c r="AW38" s="377"/>
      <c r="AX38" s="377"/>
      <c r="AY38" s="377"/>
      <c r="AZ38" s="377"/>
      <c r="BA38" s="378"/>
      <c r="BB38" s="271"/>
      <c r="BC38" s="272"/>
      <c r="BD38" s="272"/>
      <c r="BE38" s="272"/>
      <c r="BF38" s="272"/>
      <c r="BG38" s="273"/>
      <c r="BH38" s="277">
        <f>FG38</f>
        <v>0</v>
      </c>
      <c r="BI38" s="278"/>
      <c r="BJ38" s="278"/>
      <c r="BK38" s="278"/>
      <c r="BL38" s="278"/>
      <c r="BM38" s="279"/>
      <c r="BN38" s="289">
        <f>FM38</f>
        <v>0.53333333333333333</v>
      </c>
      <c r="BO38" s="272"/>
      <c r="BP38" s="272"/>
      <c r="BQ38" s="272"/>
      <c r="BR38" s="272"/>
      <c r="BS38" s="273"/>
      <c r="BT38" s="266"/>
      <c r="BU38" s="266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DE38" s="94"/>
      <c r="DF38" s="78"/>
      <c r="DG38" s="78"/>
      <c r="DH38" s="78"/>
      <c r="DI38" s="78"/>
      <c r="DJ38" s="78"/>
      <c r="DK38" s="78"/>
      <c r="DL38" s="79"/>
      <c r="DM38" s="102"/>
      <c r="DN38" s="102"/>
      <c r="DO38" s="108"/>
      <c r="DP38" s="258"/>
      <c r="DQ38" s="258"/>
      <c r="DR38" s="258"/>
      <c r="DS38" s="258"/>
      <c r="DT38" s="109"/>
      <c r="DU38" s="102"/>
      <c r="DV38" s="103"/>
      <c r="DW38" s="107"/>
      <c r="DX38" s="102"/>
      <c r="DY38" s="108"/>
      <c r="DZ38" s="258"/>
      <c r="EA38" s="258"/>
      <c r="EB38" s="258"/>
      <c r="EC38" s="258"/>
      <c r="ED38" s="109"/>
      <c r="EE38" s="102"/>
      <c r="EF38" s="103"/>
      <c r="EG38" s="107"/>
      <c r="EH38" s="102"/>
      <c r="EI38" s="108"/>
      <c r="EJ38" s="258"/>
      <c r="EK38" s="258"/>
      <c r="EL38" s="258"/>
      <c r="EM38" s="258"/>
      <c r="EN38" s="109"/>
      <c r="EO38" s="102"/>
      <c r="EP38" s="103"/>
      <c r="EQ38" s="376"/>
      <c r="ER38" s="377"/>
      <c r="ES38" s="377"/>
      <c r="ET38" s="377"/>
      <c r="EU38" s="377"/>
      <c r="EV38" s="377"/>
      <c r="EW38" s="377"/>
      <c r="EX38" s="377"/>
      <c r="EY38" s="377"/>
      <c r="EZ38" s="378"/>
      <c r="FA38" s="271">
        <f>IF(FE34=0,FA34,FA34/FE34)</f>
        <v>0</v>
      </c>
      <c r="FB38" s="284"/>
      <c r="FC38" s="284"/>
      <c r="FD38" s="284"/>
      <c r="FE38" s="284"/>
      <c r="FF38" s="285"/>
      <c r="FG38" s="271">
        <f>GB17</f>
        <v>0</v>
      </c>
      <c r="FH38" s="284"/>
      <c r="FI38" s="284"/>
      <c r="FJ38" s="284"/>
      <c r="FK38" s="284"/>
      <c r="FL38" s="285"/>
      <c r="FM38" s="289">
        <f>FM34/FQ34</f>
        <v>0.53333333333333333</v>
      </c>
      <c r="FN38" s="290"/>
      <c r="FO38" s="290"/>
      <c r="FP38" s="290"/>
      <c r="FQ38" s="290"/>
      <c r="FR38" s="291"/>
      <c r="FS38" s="365"/>
      <c r="FT38" s="365"/>
      <c r="FV38" s="77"/>
      <c r="FW38" s="77"/>
      <c r="FX38" s="77"/>
    </row>
    <row r="39" spans="2:180" ht="8.1" customHeight="1">
      <c r="B39" s="98"/>
      <c r="C39" s="99"/>
      <c r="D39" s="99"/>
      <c r="E39" s="99"/>
      <c r="F39" s="99"/>
      <c r="G39" s="99"/>
      <c r="H39" s="99"/>
      <c r="I39" s="10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09"/>
      <c r="U39" s="124"/>
      <c r="V39" s="126"/>
      <c r="W39" s="126"/>
      <c r="X39" s="126"/>
      <c r="Y39" s="126"/>
      <c r="Z39" s="126"/>
      <c r="AA39" s="126"/>
      <c r="AB39" s="126"/>
      <c r="AC39" s="126"/>
      <c r="AD39" s="126"/>
      <c r="AE39" s="125"/>
      <c r="AF39" s="108"/>
      <c r="AG39" s="110"/>
      <c r="AH39" s="110"/>
      <c r="AI39" s="110"/>
      <c r="AJ39" s="110"/>
      <c r="AK39" s="110"/>
      <c r="AL39" s="110"/>
      <c r="AM39" s="110"/>
      <c r="AN39" s="110"/>
      <c r="AO39" s="110"/>
      <c r="AP39" s="109"/>
      <c r="AQ39" s="379"/>
      <c r="AR39" s="380"/>
      <c r="AS39" s="380"/>
      <c r="AT39" s="380"/>
      <c r="AU39" s="380"/>
      <c r="AV39" s="380"/>
      <c r="AW39" s="380"/>
      <c r="AX39" s="380"/>
      <c r="AY39" s="380"/>
      <c r="AZ39" s="380"/>
      <c r="BA39" s="381"/>
      <c r="BB39" s="274"/>
      <c r="BC39" s="275"/>
      <c r="BD39" s="275"/>
      <c r="BE39" s="275"/>
      <c r="BF39" s="275"/>
      <c r="BG39" s="276"/>
      <c r="BH39" s="280"/>
      <c r="BI39" s="281"/>
      <c r="BJ39" s="281"/>
      <c r="BK39" s="281"/>
      <c r="BL39" s="281"/>
      <c r="BM39" s="282"/>
      <c r="BN39" s="274"/>
      <c r="BO39" s="275"/>
      <c r="BP39" s="275"/>
      <c r="BQ39" s="275"/>
      <c r="BR39" s="275"/>
      <c r="BS39" s="276"/>
      <c r="BT39" s="266"/>
      <c r="BU39" s="266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DE39" s="98"/>
      <c r="DF39" s="99"/>
      <c r="DG39" s="99"/>
      <c r="DH39" s="99"/>
      <c r="DI39" s="99"/>
      <c r="DJ39" s="99"/>
      <c r="DK39" s="99"/>
      <c r="DL39" s="100"/>
      <c r="DM39" s="110"/>
      <c r="DN39" s="110"/>
      <c r="DO39" s="110"/>
      <c r="DP39" s="110"/>
      <c r="DQ39" s="110"/>
      <c r="DR39" s="110"/>
      <c r="DS39" s="110"/>
      <c r="DT39" s="110"/>
      <c r="DU39" s="110"/>
      <c r="DV39" s="109"/>
      <c r="DW39" s="108"/>
      <c r="DX39" s="110"/>
      <c r="DY39" s="110"/>
      <c r="DZ39" s="110"/>
      <c r="EA39" s="110"/>
      <c r="EB39" s="110"/>
      <c r="EC39" s="110"/>
      <c r="ED39" s="110"/>
      <c r="EE39" s="110"/>
      <c r="EF39" s="109"/>
      <c r="EG39" s="108"/>
      <c r="EH39" s="110"/>
      <c r="EI39" s="110"/>
      <c r="EJ39" s="110"/>
      <c r="EK39" s="110"/>
      <c r="EL39" s="110"/>
      <c r="EM39" s="110"/>
      <c r="EN39" s="110"/>
      <c r="EO39" s="110"/>
      <c r="EP39" s="109"/>
      <c r="EQ39" s="379"/>
      <c r="ER39" s="380"/>
      <c r="ES39" s="380"/>
      <c r="ET39" s="380"/>
      <c r="EU39" s="380"/>
      <c r="EV39" s="380"/>
      <c r="EW39" s="380"/>
      <c r="EX39" s="380"/>
      <c r="EY39" s="380"/>
      <c r="EZ39" s="381"/>
      <c r="FA39" s="286"/>
      <c r="FB39" s="287"/>
      <c r="FC39" s="287"/>
      <c r="FD39" s="287"/>
      <c r="FE39" s="287"/>
      <c r="FF39" s="288"/>
      <c r="FG39" s="286"/>
      <c r="FH39" s="287"/>
      <c r="FI39" s="287"/>
      <c r="FJ39" s="287"/>
      <c r="FK39" s="287"/>
      <c r="FL39" s="288"/>
      <c r="FM39" s="292"/>
      <c r="FN39" s="293"/>
      <c r="FO39" s="293"/>
      <c r="FP39" s="293"/>
      <c r="FQ39" s="293"/>
      <c r="FR39" s="294"/>
      <c r="FS39" s="365"/>
      <c r="FT39" s="365"/>
      <c r="FV39" s="77"/>
      <c r="FW39" s="77"/>
      <c r="FX39" s="77"/>
    </row>
    <row r="40" spans="2:180" ht="8.1" customHeight="1"/>
    <row r="41" spans="2:180" ht="8.1" customHeight="1"/>
    <row r="42" spans="2:180" ht="8.1" customHeight="1">
      <c r="B42" s="299" t="s">
        <v>7</v>
      </c>
      <c r="C42" s="299"/>
      <c r="D42" s="299"/>
      <c r="E42" s="299"/>
      <c r="F42" s="299"/>
      <c r="G42" s="299"/>
      <c r="H42" s="299"/>
      <c r="I42" s="299"/>
      <c r="J42" s="300" t="str">
        <f>VLOOKUP(1,FZ26:GA29,2,FALSE)</f>
        <v>スカイメッツ</v>
      </c>
      <c r="K42" s="300"/>
      <c r="L42" s="300"/>
      <c r="M42" s="300"/>
      <c r="N42" s="300"/>
      <c r="O42" s="300"/>
      <c r="P42" s="300"/>
      <c r="Q42" s="300"/>
      <c r="R42" s="300"/>
      <c r="S42" s="300"/>
      <c r="T42" s="300"/>
      <c r="U42" s="300"/>
      <c r="V42" s="300"/>
      <c r="W42" s="300"/>
      <c r="X42" s="300"/>
      <c r="Y42" s="300"/>
      <c r="Z42" s="300"/>
      <c r="AA42" s="300"/>
      <c r="AB42" s="300"/>
      <c r="AC42" s="300"/>
      <c r="AD42" s="300"/>
      <c r="AE42" s="300"/>
    </row>
    <row r="43" spans="2:180" ht="8.1" customHeight="1">
      <c r="B43" s="299"/>
      <c r="C43" s="299"/>
      <c r="D43" s="299"/>
      <c r="E43" s="299"/>
      <c r="F43" s="299"/>
      <c r="G43" s="299"/>
      <c r="H43" s="299"/>
      <c r="I43" s="299"/>
      <c r="J43" s="300"/>
      <c r="K43" s="300"/>
      <c r="L43" s="300"/>
      <c r="M43" s="300"/>
      <c r="N43" s="300"/>
      <c r="O43" s="300"/>
      <c r="P43" s="300"/>
      <c r="Q43" s="300"/>
      <c r="R43" s="300"/>
      <c r="S43" s="300"/>
      <c r="T43" s="300"/>
      <c r="U43" s="300"/>
      <c r="V43" s="300"/>
      <c r="W43" s="300"/>
      <c r="X43" s="300"/>
      <c r="Y43" s="300"/>
      <c r="Z43" s="300"/>
      <c r="AA43" s="300"/>
      <c r="AB43" s="300"/>
      <c r="AC43" s="300"/>
      <c r="AD43" s="300"/>
      <c r="AE43" s="300"/>
    </row>
    <row r="44" spans="2:180" ht="8.1" customHeight="1">
      <c r="B44" s="299" t="s">
        <v>8</v>
      </c>
      <c r="C44" s="299"/>
      <c r="D44" s="299"/>
      <c r="E44" s="299"/>
      <c r="F44" s="299"/>
      <c r="G44" s="299"/>
      <c r="H44" s="299"/>
      <c r="I44" s="299"/>
      <c r="J44" s="300" t="str">
        <f>VLOOKUP(2,FZ26:GA29,2,FALSE)</f>
        <v>ジョリーズ</v>
      </c>
      <c r="K44" s="300"/>
      <c r="L44" s="300"/>
      <c r="M44" s="300"/>
      <c r="N44" s="300"/>
      <c r="O44" s="300"/>
      <c r="P44" s="300"/>
      <c r="Q44" s="300"/>
      <c r="R44" s="300"/>
      <c r="S44" s="300"/>
      <c r="T44" s="300"/>
      <c r="U44" s="300"/>
      <c r="V44" s="300"/>
      <c r="W44" s="300"/>
      <c r="X44" s="300"/>
      <c r="Y44" s="300"/>
      <c r="Z44" s="300"/>
      <c r="AA44" s="300"/>
      <c r="AB44" s="300"/>
      <c r="AC44" s="300"/>
      <c r="AD44" s="300"/>
      <c r="AE44" s="300"/>
    </row>
    <row r="45" spans="2:180" ht="8.1" customHeight="1">
      <c r="B45" s="299"/>
      <c r="C45" s="299"/>
      <c r="D45" s="299"/>
      <c r="E45" s="299"/>
      <c r="F45" s="299"/>
      <c r="G45" s="299"/>
      <c r="H45" s="299"/>
      <c r="I45" s="299"/>
      <c r="J45" s="300"/>
      <c r="K45" s="300"/>
      <c r="L45" s="300"/>
      <c r="M45" s="300"/>
      <c r="N45" s="300"/>
      <c r="O45" s="300"/>
      <c r="P45" s="300"/>
      <c r="Q45" s="300"/>
      <c r="R45" s="300"/>
      <c r="S45" s="300"/>
      <c r="T45" s="300"/>
      <c r="U45" s="300"/>
      <c r="V45" s="300"/>
      <c r="W45" s="300"/>
      <c r="X45" s="300"/>
      <c r="Y45" s="300"/>
      <c r="Z45" s="300"/>
      <c r="AA45" s="300"/>
      <c r="AB45" s="300"/>
      <c r="AC45" s="300"/>
      <c r="AD45" s="300"/>
      <c r="AE45" s="300"/>
    </row>
    <row r="46" spans="2:180" ht="8.1" customHeight="1">
      <c r="B46" s="299" t="s">
        <v>9</v>
      </c>
      <c r="C46" s="299"/>
      <c r="D46" s="299"/>
      <c r="E46" s="299"/>
      <c r="F46" s="299"/>
      <c r="G46" s="299"/>
      <c r="H46" s="299"/>
      <c r="I46" s="299"/>
      <c r="J46" s="300" t="str">
        <f>VLOOKUP(3,FZ26:GA29,2,FALSE)</f>
        <v>キリンメッツ</v>
      </c>
      <c r="K46" s="300"/>
      <c r="L46" s="300"/>
      <c r="M46" s="300"/>
      <c r="N46" s="300"/>
      <c r="O46" s="300"/>
      <c r="P46" s="300"/>
      <c r="Q46" s="300"/>
      <c r="R46" s="300"/>
      <c r="S46" s="300"/>
      <c r="T46" s="300"/>
      <c r="U46" s="300"/>
      <c r="V46" s="300"/>
      <c r="W46" s="300"/>
      <c r="X46" s="300"/>
      <c r="Y46" s="300"/>
      <c r="Z46" s="300"/>
      <c r="AA46" s="300"/>
      <c r="AB46" s="300"/>
      <c r="AC46" s="300"/>
      <c r="AD46" s="300"/>
      <c r="AE46" s="300"/>
    </row>
    <row r="47" spans="2:180" ht="8.1" customHeight="1">
      <c r="B47" s="299"/>
      <c r="C47" s="299"/>
      <c r="D47" s="299"/>
      <c r="E47" s="299"/>
      <c r="F47" s="299"/>
      <c r="G47" s="299"/>
      <c r="H47" s="299"/>
      <c r="I47" s="299"/>
      <c r="J47" s="300"/>
      <c r="K47" s="300"/>
      <c r="L47" s="300"/>
      <c r="M47" s="300"/>
      <c r="N47" s="300"/>
      <c r="O47" s="300"/>
      <c r="P47" s="300"/>
      <c r="Q47" s="300"/>
      <c r="R47" s="300"/>
      <c r="S47" s="300"/>
      <c r="T47" s="300"/>
      <c r="U47" s="300"/>
      <c r="V47" s="300"/>
      <c r="W47" s="300"/>
      <c r="X47" s="300"/>
      <c r="Y47" s="300"/>
      <c r="Z47" s="300"/>
      <c r="AA47" s="300"/>
      <c r="AB47" s="300"/>
      <c r="AC47" s="300"/>
      <c r="AD47" s="300"/>
      <c r="AE47" s="300"/>
    </row>
    <row r="48" spans="2:180" ht="8.1" customHeight="1">
      <c r="B48" s="299" t="s">
        <v>10</v>
      </c>
      <c r="C48" s="299"/>
      <c r="D48" s="299"/>
      <c r="E48" s="299"/>
      <c r="F48" s="299"/>
      <c r="G48" s="299"/>
      <c r="H48" s="299"/>
      <c r="I48" s="299"/>
      <c r="J48" s="300" t="str">
        <f>VLOOKUP(4,FZ26:GA29,2,FALSE)</f>
        <v>プリッツ</v>
      </c>
      <c r="K48" s="300"/>
      <c r="L48" s="300"/>
      <c r="M48" s="300"/>
      <c r="N48" s="300"/>
      <c r="O48" s="300"/>
      <c r="P48" s="300"/>
      <c r="Q48" s="300"/>
      <c r="R48" s="300"/>
      <c r="S48" s="300"/>
      <c r="T48" s="300"/>
      <c r="U48" s="300"/>
      <c r="V48" s="300"/>
      <c r="W48" s="300"/>
      <c r="X48" s="300"/>
      <c r="Y48" s="300"/>
      <c r="Z48" s="300"/>
      <c r="AA48" s="300"/>
      <c r="AB48" s="300"/>
      <c r="AC48" s="300"/>
      <c r="AD48" s="300"/>
      <c r="AE48" s="300"/>
    </row>
    <row r="49" spans="2:45" ht="8.1" customHeight="1">
      <c r="B49" s="299"/>
      <c r="C49" s="299"/>
      <c r="D49" s="299"/>
      <c r="E49" s="299"/>
      <c r="F49" s="299"/>
      <c r="G49" s="299"/>
      <c r="H49" s="299"/>
      <c r="I49" s="299"/>
      <c r="J49" s="300"/>
      <c r="K49" s="300"/>
      <c r="L49" s="300"/>
      <c r="M49" s="300"/>
      <c r="N49" s="300"/>
      <c r="O49" s="300"/>
      <c r="P49" s="300"/>
      <c r="Q49" s="300"/>
      <c r="R49" s="300"/>
      <c r="S49" s="300"/>
      <c r="T49" s="300"/>
      <c r="U49" s="300"/>
      <c r="V49" s="300"/>
      <c r="W49" s="300"/>
      <c r="X49" s="300"/>
      <c r="Y49" s="300"/>
      <c r="Z49" s="300"/>
      <c r="AA49" s="300"/>
      <c r="AB49" s="300"/>
      <c r="AC49" s="300"/>
      <c r="AD49" s="300"/>
      <c r="AE49" s="300"/>
    </row>
    <row r="50" spans="2:45" ht="8.1" customHeight="1"/>
    <row r="51" spans="2:45" ht="8.1" customHeight="1"/>
    <row r="52" spans="2:45" ht="8.1" customHeight="1"/>
    <row r="53" spans="2:45" ht="8.1" customHeight="1"/>
    <row r="54" spans="2:45" ht="8.1" customHeight="1"/>
    <row r="55" spans="2:45" ht="8.1" customHeight="1"/>
    <row r="56" spans="2:45" ht="8.1" customHeight="1"/>
    <row r="57" spans="2:45" ht="8.1" customHeight="1">
      <c r="W57" s="368" t="s">
        <v>41</v>
      </c>
      <c r="X57" s="368"/>
      <c r="Y57" s="368"/>
      <c r="Z57" s="368"/>
      <c r="AA57" s="368"/>
      <c r="AB57" s="368"/>
      <c r="AC57" s="368"/>
      <c r="AD57" s="368"/>
      <c r="AE57" s="368"/>
      <c r="AF57" s="368"/>
      <c r="AG57" s="368"/>
      <c r="AH57" s="368"/>
      <c r="AI57" s="368"/>
      <c r="AJ57" s="368"/>
      <c r="AK57" s="368"/>
      <c r="AL57" s="368"/>
      <c r="AM57" s="368"/>
      <c r="AN57" s="368"/>
      <c r="AO57" s="368"/>
      <c r="AP57" s="368"/>
      <c r="AQ57" s="368"/>
      <c r="AR57" s="368"/>
      <c r="AS57" s="368"/>
    </row>
    <row r="58" spans="2:45" ht="8.1" customHeight="1">
      <c r="W58" s="368"/>
      <c r="X58" s="368"/>
      <c r="Y58" s="368"/>
      <c r="Z58" s="368"/>
      <c r="AA58" s="368"/>
      <c r="AB58" s="368"/>
      <c r="AC58" s="368"/>
      <c r="AD58" s="368"/>
      <c r="AE58" s="368"/>
      <c r="AF58" s="368"/>
      <c r="AG58" s="368"/>
      <c r="AH58" s="368"/>
      <c r="AI58" s="368"/>
      <c r="AJ58" s="368"/>
      <c r="AK58" s="368"/>
      <c r="AL58" s="368"/>
      <c r="AM58" s="368"/>
      <c r="AN58" s="368"/>
      <c r="AO58" s="368"/>
      <c r="AP58" s="368"/>
      <c r="AQ58" s="368"/>
      <c r="AR58" s="368"/>
      <c r="AS58" s="368"/>
    </row>
    <row r="59" spans="2:45" ht="8.1" customHeight="1">
      <c r="W59" s="371"/>
      <c r="X59" s="371"/>
      <c r="Y59" s="371"/>
      <c r="Z59" s="371"/>
      <c r="AA59" s="371"/>
      <c r="AB59" s="371"/>
      <c r="AC59" s="371"/>
      <c r="AD59" s="371"/>
      <c r="AE59" s="371"/>
      <c r="AF59" s="371"/>
      <c r="AG59" s="371"/>
      <c r="AH59" s="371"/>
      <c r="AI59" s="371"/>
      <c r="AJ59" s="371"/>
      <c r="AK59" s="371"/>
      <c r="AL59" s="371"/>
      <c r="AM59" s="371"/>
      <c r="AN59" s="371"/>
      <c r="AO59" s="371"/>
      <c r="AP59" s="371"/>
      <c r="AQ59" s="371"/>
      <c r="AR59" s="371"/>
      <c r="AS59" s="371"/>
    </row>
    <row r="60" spans="2:45" ht="8.1" customHeight="1"/>
    <row r="61" spans="2:45" ht="8.1" customHeight="1"/>
    <row r="62" spans="2:45" ht="8.1" customHeight="1"/>
    <row r="63" spans="2:45" ht="8.1" customHeight="1">
      <c r="AF63" s="386" t="s">
        <v>34</v>
      </c>
      <c r="AG63" s="387"/>
      <c r="AH63" s="387"/>
      <c r="AI63" s="387"/>
      <c r="AJ63" s="387"/>
      <c r="AK63" s="388"/>
    </row>
    <row r="64" spans="2:45" ht="8.1" customHeight="1">
      <c r="AF64" s="370"/>
      <c r="AG64" s="371"/>
      <c r="AH64" s="371"/>
      <c r="AI64" s="371"/>
      <c r="AJ64" s="371"/>
      <c r="AK64" s="372"/>
    </row>
    <row r="65" spans="5:64" ht="8.1" customHeight="1">
      <c r="AD65" s="77"/>
      <c r="AE65" s="77"/>
      <c r="AF65" s="77"/>
      <c r="AG65" s="77"/>
      <c r="AH65" s="77"/>
      <c r="AI65" s="77"/>
      <c r="AJ65" s="77"/>
      <c r="AK65" s="77"/>
      <c r="AL65" s="77"/>
      <c r="AM65" s="77"/>
    </row>
    <row r="66" spans="5:64" ht="8.1" customHeight="1">
      <c r="AC66" s="386" t="s">
        <v>177</v>
      </c>
      <c r="AD66" s="387"/>
      <c r="AE66" s="387"/>
      <c r="AF66" s="387"/>
      <c r="AG66" s="387"/>
      <c r="AH66" s="387"/>
      <c r="AI66" s="387"/>
      <c r="AJ66" s="387"/>
      <c r="AK66" s="387"/>
      <c r="AL66" s="387"/>
      <c r="AM66" s="387"/>
      <c r="AN66" s="388"/>
    </row>
    <row r="67" spans="5:64" ht="8.1" customHeight="1">
      <c r="AC67" s="367"/>
      <c r="AD67" s="368"/>
      <c r="AE67" s="368"/>
      <c r="AF67" s="368"/>
      <c r="AG67" s="368"/>
      <c r="AH67" s="368"/>
      <c r="AI67" s="368"/>
      <c r="AJ67" s="368"/>
      <c r="AK67" s="368"/>
      <c r="AL67" s="368"/>
      <c r="AM67" s="368"/>
      <c r="AN67" s="369"/>
    </row>
    <row r="68" spans="5:64" ht="8.1" customHeight="1">
      <c r="AC68" s="367"/>
      <c r="AD68" s="368"/>
      <c r="AE68" s="368"/>
      <c r="AF68" s="368"/>
      <c r="AG68" s="368"/>
      <c r="AH68" s="368"/>
      <c r="AI68" s="368"/>
      <c r="AJ68" s="368"/>
      <c r="AK68" s="368"/>
      <c r="AL68" s="368"/>
      <c r="AM68" s="368"/>
      <c r="AN68" s="369"/>
    </row>
    <row r="69" spans="5:64" ht="8.1" customHeight="1">
      <c r="J69" s="389" t="s">
        <v>35</v>
      </c>
      <c r="K69" s="389"/>
      <c r="L69" s="389"/>
      <c r="AC69" s="370"/>
      <c r="AD69" s="371"/>
      <c r="AE69" s="371"/>
      <c r="AF69" s="371"/>
      <c r="AG69" s="371"/>
      <c r="AH69" s="371"/>
      <c r="AI69" s="371"/>
      <c r="AJ69" s="371"/>
      <c r="AK69" s="371"/>
      <c r="AL69" s="371"/>
      <c r="AM69" s="371"/>
      <c r="AN69" s="372"/>
      <c r="AW69" s="77"/>
      <c r="AX69" s="77"/>
      <c r="AY69" s="77"/>
      <c r="BE69" s="389" t="s">
        <v>37</v>
      </c>
      <c r="BF69" s="389"/>
      <c r="BG69" s="389"/>
    </row>
    <row r="70" spans="5:64" ht="8.1" customHeight="1">
      <c r="J70" s="371"/>
      <c r="K70" s="371"/>
      <c r="L70" s="371"/>
      <c r="AD70" s="92"/>
      <c r="AE70" s="92"/>
      <c r="AF70" s="92"/>
      <c r="AG70" s="92"/>
      <c r="AH70" s="238"/>
      <c r="AI70" s="92"/>
      <c r="AJ70" s="92"/>
      <c r="AK70" s="92"/>
      <c r="AL70" s="92"/>
      <c r="AM70" s="92"/>
      <c r="AW70" s="192"/>
      <c r="AX70" s="192"/>
      <c r="AY70" s="192"/>
      <c r="BE70" s="371"/>
      <c r="BF70" s="371"/>
      <c r="BG70" s="371"/>
    </row>
    <row r="71" spans="5:64" ht="8.1" customHeight="1">
      <c r="J71" s="386" t="str">
        <f>J42</f>
        <v>スカイメッツ</v>
      </c>
      <c r="K71" s="387"/>
      <c r="L71" s="387"/>
      <c r="M71" s="387"/>
      <c r="N71" s="387"/>
      <c r="O71" s="387"/>
      <c r="P71" s="387"/>
      <c r="Q71" s="387"/>
      <c r="R71" s="387"/>
      <c r="S71" s="387"/>
      <c r="T71" s="388"/>
      <c r="AH71" s="207"/>
      <c r="AI71" s="189"/>
      <c r="AW71" s="386" t="str">
        <f>J46</f>
        <v>キリンメッツ</v>
      </c>
      <c r="AX71" s="387"/>
      <c r="AY71" s="387"/>
      <c r="AZ71" s="387"/>
      <c r="BA71" s="387"/>
      <c r="BB71" s="387"/>
      <c r="BC71" s="387"/>
      <c r="BD71" s="387"/>
      <c r="BE71" s="387"/>
      <c r="BF71" s="387"/>
      <c r="BG71" s="388"/>
    </row>
    <row r="72" spans="5:64" ht="8.1" customHeight="1">
      <c r="J72" s="367"/>
      <c r="K72" s="368"/>
      <c r="L72" s="368"/>
      <c r="M72" s="368"/>
      <c r="N72" s="368"/>
      <c r="O72" s="368"/>
      <c r="P72" s="368"/>
      <c r="Q72" s="368"/>
      <c r="R72" s="368"/>
      <c r="S72" s="368"/>
      <c r="T72" s="369"/>
      <c r="U72" s="205"/>
      <c r="V72" s="206"/>
      <c r="W72" s="206"/>
      <c r="X72" s="206"/>
      <c r="AH72" s="207"/>
      <c r="AI72" s="189"/>
      <c r="AS72" s="187"/>
      <c r="AT72" s="187"/>
      <c r="AU72" s="187"/>
      <c r="AV72" s="187"/>
      <c r="AW72" s="367"/>
      <c r="AX72" s="368"/>
      <c r="AY72" s="368"/>
      <c r="AZ72" s="368"/>
      <c r="BA72" s="368"/>
      <c r="BB72" s="368"/>
      <c r="BC72" s="368"/>
      <c r="BD72" s="368"/>
      <c r="BE72" s="368"/>
      <c r="BF72" s="368"/>
      <c r="BG72" s="369"/>
    </row>
    <row r="73" spans="5:64" ht="8.1" customHeight="1">
      <c r="J73" s="367"/>
      <c r="K73" s="368"/>
      <c r="L73" s="368"/>
      <c r="M73" s="368"/>
      <c r="N73" s="368"/>
      <c r="O73" s="368"/>
      <c r="P73" s="368"/>
      <c r="Q73" s="368"/>
      <c r="R73" s="368"/>
      <c r="S73" s="368"/>
      <c r="T73" s="369"/>
      <c r="U73" s="196"/>
      <c r="V73" s="368" t="s">
        <v>134</v>
      </c>
      <c r="W73" s="368"/>
      <c r="X73" s="368"/>
      <c r="Y73" s="212"/>
      <c r="AH73" s="207"/>
      <c r="AI73" s="189"/>
      <c r="AS73" s="386" t="s">
        <v>135</v>
      </c>
      <c r="AT73" s="387"/>
      <c r="AU73" s="387"/>
      <c r="AW73" s="367"/>
      <c r="AX73" s="368"/>
      <c r="AY73" s="368"/>
      <c r="AZ73" s="368"/>
      <c r="BA73" s="368"/>
      <c r="BB73" s="368"/>
      <c r="BC73" s="368"/>
      <c r="BD73" s="368"/>
      <c r="BE73" s="368"/>
      <c r="BF73" s="368"/>
      <c r="BG73" s="369"/>
    </row>
    <row r="74" spans="5:64" ht="7.5" customHeight="1">
      <c r="J74" s="370"/>
      <c r="K74" s="371"/>
      <c r="L74" s="371"/>
      <c r="M74" s="371"/>
      <c r="N74" s="371"/>
      <c r="O74" s="371"/>
      <c r="P74" s="371"/>
      <c r="Q74" s="371"/>
      <c r="R74" s="371"/>
      <c r="S74" s="371"/>
      <c r="T74" s="372"/>
      <c r="U74" s="189"/>
      <c r="V74" s="368"/>
      <c r="W74" s="368"/>
      <c r="X74" s="368"/>
      <c r="Y74" s="212"/>
      <c r="AH74" s="207"/>
      <c r="AI74" s="189"/>
      <c r="AS74" s="367"/>
      <c r="AT74" s="368"/>
      <c r="AU74" s="368"/>
      <c r="AW74" s="370"/>
      <c r="AX74" s="371"/>
      <c r="AY74" s="371"/>
      <c r="AZ74" s="371"/>
      <c r="BA74" s="371"/>
      <c r="BB74" s="371"/>
      <c r="BC74" s="371"/>
      <c r="BD74" s="371"/>
      <c r="BE74" s="371"/>
      <c r="BF74" s="371"/>
      <c r="BG74" s="372"/>
    </row>
    <row r="75" spans="5:64" ht="7.5" customHeight="1">
      <c r="U75" s="189"/>
      <c r="V75" s="189"/>
      <c r="W75" s="189"/>
      <c r="X75" s="189"/>
      <c r="Y75" s="212"/>
      <c r="AH75" s="207"/>
      <c r="AI75" s="189"/>
      <c r="AS75" s="186"/>
      <c r="AT75" s="189"/>
    </row>
    <row r="76" spans="5:64" ht="7.5" customHeight="1">
      <c r="O76" s="367">
        <v>15</v>
      </c>
      <c r="P76" s="368"/>
      <c r="Q76" s="368" t="s">
        <v>138</v>
      </c>
      <c r="R76" s="368"/>
      <c r="S76" s="368">
        <v>8</v>
      </c>
      <c r="T76" s="369"/>
      <c r="W76" s="189"/>
      <c r="X76" s="189"/>
      <c r="Y76" s="212"/>
      <c r="AH76" s="207"/>
      <c r="AI76" s="189"/>
      <c r="AS76" s="186"/>
      <c r="AT76" s="189"/>
      <c r="AW76" s="367">
        <v>15</v>
      </c>
      <c r="AX76" s="368"/>
      <c r="AY76" s="368" t="s">
        <v>138</v>
      </c>
      <c r="AZ76" s="368"/>
      <c r="BA76" s="368">
        <v>12</v>
      </c>
      <c r="BB76" s="369"/>
    </row>
    <row r="77" spans="5:64" ht="7.5" customHeight="1">
      <c r="O77" s="367"/>
      <c r="P77" s="368"/>
      <c r="Q77" s="368"/>
      <c r="R77" s="368"/>
      <c r="S77" s="368"/>
      <c r="T77" s="369"/>
      <c r="W77" s="189"/>
      <c r="X77" s="189"/>
      <c r="Y77" s="212"/>
      <c r="AH77" s="207"/>
      <c r="AI77" s="189"/>
      <c r="AS77" s="186"/>
      <c r="AT77" s="189"/>
      <c r="AW77" s="367"/>
      <c r="AX77" s="368"/>
      <c r="AY77" s="368"/>
      <c r="AZ77" s="368"/>
      <c r="BA77" s="368"/>
      <c r="BB77" s="369"/>
    </row>
    <row r="78" spans="5:64" ht="7.5" customHeight="1">
      <c r="M78" s="487">
        <v>2</v>
      </c>
      <c r="N78" s="488"/>
      <c r="O78" s="367">
        <v>15</v>
      </c>
      <c r="P78" s="368"/>
      <c r="Q78" s="368" t="s">
        <v>138</v>
      </c>
      <c r="R78" s="368"/>
      <c r="S78" s="368">
        <v>9</v>
      </c>
      <c r="T78" s="369"/>
      <c r="U78" s="486">
        <v>0</v>
      </c>
      <c r="V78" s="487"/>
      <c r="W78" s="189"/>
      <c r="X78" s="189"/>
      <c r="Y78" s="212"/>
      <c r="AH78" s="207"/>
      <c r="AI78" s="189"/>
      <c r="AS78" s="186"/>
      <c r="AT78" s="189"/>
      <c r="AU78" s="487">
        <v>2</v>
      </c>
      <c r="AV78" s="488"/>
      <c r="AW78" s="367">
        <v>15</v>
      </c>
      <c r="AX78" s="368"/>
      <c r="AY78" s="368" t="s">
        <v>138</v>
      </c>
      <c r="AZ78" s="368"/>
      <c r="BA78" s="368">
        <v>13</v>
      </c>
      <c r="BB78" s="369"/>
      <c r="BC78" s="486">
        <v>0</v>
      </c>
      <c r="BD78" s="487"/>
    </row>
    <row r="79" spans="5:64" ht="7.5" customHeight="1">
      <c r="E79" s="185"/>
      <c r="F79" s="190"/>
      <c r="M79" s="487"/>
      <c r="N79" s="488"/>
      <c r="O79" s="367"/>
      <c r="P79" s="368"/>
      <c r="Q79" s="368"/>
      <c r="R79" s="368"/>
      <c r="S79" s="368"/>
      <c r="T79" s="369"/>
      <c r="U79" s="486"/>
      <c r="V79" s="487"/>
      <c r="W79" s="189"/>
      <c r="X79" s="189"/>
      <c r="Y79" s="212"/>
      <c r="AH79" s="207"/>
      <c r="AI79" s="189"/>
      <c r="AS79" s="186"/>
      <c r="AT79" s="189"/>
      <c r="AU79" s="487"/>
      <c r="AV79" s="488"/>
      <c r="AW79" s="367"/>
      <c r="AX79" s="368"/>
      <c r="AY79" s="368"/>
      <c r="AZ79" s="368"/>
      <c r="BA79" s="368"/>
      <c r="BB79" s="369"/>
      <c r="BC79" s="486"/>
      <c r="BD79" s="487"/>
      <c r="BK79" s="190"/>
      <c r="BL79" s="194"/>
    </row>
    <row r="80" spans="5:64" ht="7.5" customHeight="1">
      <c r="E80" s="186"/>
      <c r="F80" s="189"/>
      <c r="O80" s="367"/>
      <c r="P80" s="368"/>
      <c r="Q80" s="368" t="s">
        <v>138</v>
      </c>
      <c r="R80" s="368"/>
      <c r="S80" s="368"/>
      <c r="T80" s="369"/>
      <c r="W80" s="189"/>
      <c r="X80" s="189"/>
      <c r="Y80" s="213"/>
      <c r="Z80" s="214"/>
      <c r="AA80" s="214"/>
      <c r="AB80" s="214"/>
      <c r="AC80" s="214"/>
      <c r="AD80" s="214"/>
      <c r="AE80" s="214"/>
      <c r="AF80" s="214"/>
      <c r="AG80" s="214"/>
      <c r="AH80" s="237"/>
      <c r="AI80" s="225"/>
      <c r="AJ80" s="225"/>
      <c r="AK80" s="225"/>
      <c r="AL80" s="225"/>
      <c r="AM80" s="225"/>
      <c r="AN80" s="225"/>
      <c r="AO80" s="225"/>
      <c r="AP80" s="225"/>
      <c r="AQ80" s="225"/>
      <c r="AR80" s="226"/>
      <c r="AS80" s="186"/>
      <c r="AT80" s="189"/>
      <c r="AW80" s="367"/>
      <c r="AX80" s="368"/>
      <c r="AY80" s="368" t="s">
        <v>138</v>
      </c>
      <c r="AZ80" s="368"/>
      <c r="BA80" s="368"/>
      <c r="BB80" s="369"/>
      <c r="BK80" s="189"/>
      <c r="BL80" s="191"/>
    </row>
    <row r="81" spans="5:122" ht="7.5" customHeight="1">
      <c r="E81" s="186"/>
      <c r="F81" s="189"/>
      <c r="G81" s="189"/>
      <c r="H81" s="189"/>
      <c r="I81" s="189"/>
      <c r="J81" s="368" t="s">
        <v>36</v>
      </c>
      <c r="K81" s="368"/>
      <c r="L81" s="368"/>
      <c r="O81" s="367"/>
      <c r="P81" s="368"/>
      <c r="Q81" s="368"/>
      <c r="R81" s="368"/>
      <c r="S81" s="368"/>
      <c r="T81" s="369"/>
      <c r="W81" s="189"/>
      <c r="X81" s="191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207"/>
      <c r="AS81" s="189"/>
      <c r="AT81" s="189"/>
      <c r="AW81" s="367"/>
      <c r="AX81" s="368"/>
      <c r="AY81" s="368"/>
      <c r="AZ81" s="368"/>
      <c r="BA81" s="368"/>
      <c r="BB81" s="369"/>
      <c r="BE81" s="368" t="s">
        <v>38</v>
      </c>
      <c r="BF81" s="368"/>
      <c r="BG81" s="368"/>
      <c r="BH81" s="189"/>
      <c r="BI81" s="189"/>
      <c r="BJ81" s="189"/>
      <c r="BK81" s="189"/>
      <c r="BL81" s="191"/>
    </row>
    <row r="82" spans="5:122" ht="7.5" customHeight="1">
      <c r="E82" s="186"/>
      <c r="F82" s="189"/>
      <c r="G82" s="189"/>
      <c r="H82" s="189"/>
      <c r="I82" s="189"/>
      <c r="J82" s="371"/>
      <c r="K82" s="371"/>
      <c r="L82" s="371"/>
      <c r="M82" s="189"/>
      <c r="N82" s="189"/>
      <c r="O82" s="189"/>
      <c r="P82" s="189"/>
      <c r="Q82" s="189"/>
      <c r="S82" s="189"/>
      <c r="T82" s="189"/>
      <c r="U82" s="189"/>
      <c r="V82" s="189"/>
      <c r="W82" s="189"/>
      <c r="X82" s="191"/>
      <c r="Y82" s="189"/>
      <c r="Z82" s="189"/>
      <c r="AA82" s="189"/>
      <c r="AB82" s="189"/>
      <c r="AC82" s="189"/>
      <c r="AD82" s="189"/>
      <c r="AE82" s="189"/>
      <c r="AF82" s="189"/>
      <c r="AG82" s="368" t="s">
        <v>136</v>
      </c>
      <c r="AH82" s="368"/>
      <c r="AI82" s="368"/>
      <c r="AJ82" s="368"/>
      <c r="AK82" s="189"/>
      <c r="AL82" s="189"/>
      <c r="AM82" s="189"/>
      <c r="AN82" s="189"/>
      <c r="AO82" s="189"/>
      <c r="AP82" s="189"/>
      <c r="AQ82" s="189"/>
      <c r="AR82" s="207"/>
      <c r="AS82" s="189"/>
      <c r="AT82" s="189"/>
      <c r="AU82" s="189"/>
      <c r="AV82" s="189"/>
      <c r="AW82" s="192"/>
      <c r="AX82" s="192"/>
      <c r="AY82" s="192"/>
      <c r="AZ82" s="189"/>
      <c r="BA82" s="189"/>
      <c r="BB82" s="189"/>
      <c r="BC82" s="189"/>
      <c r="BD82" s="189"/>
      <c r="BE82" s="371"/>
      <c r="BF82" s="371"/>
      <c r="BG82" s="371"/>
      <c r="BH82" s="189"/>
      <c r="BI82" s="189"/>
      <c r="BJ82" s="189"/>
      <c r="BK82" s="189"/>
      <c r="BL82" s="191"/>
    </row>
    <row r="83" spans="5:122" ht="7.5" customHeight="1">
      <c r="E83" s="186"/>
      <c r="F83" s="189"/>
      <c r="G83" s="189"/>
      <c r="H83" s="189"/>
      <c r="I83" s="189"/>
      <c r="J83" s="386" t="str">
        <f>J48</f>
        <v>プリッツ</v>
      </c>
      <c r="K83" s="387"/>
      <c r="L83" s="387"/>
      <c r="M83" s="387"/>
      <c r="N83" s="387"/>
      <c r="O83" s="387"/>
      <c r="P83" s="387"/>
      <c r="Q83" s="387"/>
      <c r="R83" s="387"/>
      <c r="S83" s="387"/>
      <c r="T83" s="388"/>
      <c r="U83" s="189"/>
      <c r="V83" s="189"/>
      <c r="W83" s="189"/>
      <c r="X83" s="191"/>
      <c r="Y83" s="189"/>
      <c r="Z83" s="189"/>
      <c r="AA83" s="189"/>
      <c r="AB83" s="189"/>
      <c r="AC83" s="189"/>
      <c r="AD83" s="189"/>
      <c r="AE83" s="189"/>
      <c r="AF83" s="189"/>
      <c r="AG83" s="368"/>
      <c r="AH83" s="368"/>
      <c r="AI83" s="368"/>
      <c r="AJ83" s="368"/>
      <c r="AK83" s="189"/>
      <c r="AL83" s="189"/>
      <c r="AM83" s="189"/>
      <c r="AN83" s="189"/>
      <c r="AO83" s="189"/>
      <c r="AP83" s="189"/>
      <c r="AQ83" s="189"/>
      <c r="AR83" s="207"/>
      <c r="AS83" s="189"/>
      <c r="AT83" s="189"/>
      <c r="AU83" s="189"/>
      <c r="AV83" s="189"/>
      <c r="AW83" s="386" t="str">
        <f>J44</f>
        <v>ジョリーズ</v>
      </c>
      <c r="AX83" s="387"/>
      <c r="AY83" s="387"/>
      <c r="AZ83" s="387"/>
      <c r="BA83" s="387"/>
      <c r="BB83" s="387"/>
      <c r="BC83" s="387"/>
      <c r="BD83" s="387"/>
      <c r="BE83" s="387"/>
      <c r="BF83" s="387"/>
      <c r="BG83" s="388"/>
      <c r="BH83" s="189"/>
      <c r="BI83" s="189"/>
      <c r="BJ83" s="189"/>
      <c r="BK83" s="189"/>
      <c r="BL83" s="191"/>
    </row>
    <row r="84" spans="5:122" ht="7.5" customHeight="1">
      <c r="E84" s="186"/>
      <c r="F84" s="189"/>
      <c r="G84" s="189"/>
      <c r="H84" s="189"/>
      <c r="I84" s="189"/>
      <c r="J84" s="367"/>
      <c r="K84" s="368"/>
      <c r="L84" s="368"/>
      <c r="M84" s="368"/>
      <c r="N84" s="368"/>
      <c r="O84" s="368"/>
      <c r="P84" s="368"/>
      <c r="Q84" s="368"/>
      <c r="R84" s="368"/>
      <c r="S84" s="368"/>
      <c r="T84" s="369"/>
      <c r="U84" s="182"/>
      <c r="V84" s="182"/>
      <c r="W84" s="182"/>
      <c r="X84" s="183"/>
      <c r="Y84" s="189"/>
      <c r="Z84" s="189"/>
      <c r="AA84" s="189"/>
      <c r="AB84" s="189"/>
      <c r="AE84" s="367">
        <v>9</v>
      </c>
      <c r="AF84" s="368"/>
      <c r="AG84" s="368" t="s">
        <v>138</v>
      </c>
      <c r="AH84" s="368"/>
      <c r="AI84" s="368">
        <v>15</v>
      </c>
      <c r="AJ84" s="369"/>
      <c r="AM84" s="189"/>
      <c r="AN84" s="189"/>
      <c r="AO84" s="189"/>
      <c r="AP84" s="189"/>
      <c r="AQ84" s="189"/>
      <c r="AR84" s="207"/>
      <c r="AS84" s="214"/>
      <c r="AT84" s="214"/>
      <c r="AU84" s="214"/>
      <c r="AV84" s="215"/>
      <c r="AW84" s="367"/>
      <c r="AX84" s="368"/>
      <c r="AY84" s="368"/>
      <c r="AZ84" s="368"/>
      <c r="BA84" s="368"/>
      <c r="BB84" s="368"/>
      <c r="BC84" s="368"/>
      <c r="BD84" s="368"/>
      <c r="BE84" s="368"/>
      <c r="BF84" s="368"/>
      <c r="BG84" s="369"/>
      <c r="BH84" s="189"/>
      <c r="BI84" s="189"/>
      <c r="BJ84" s="189"/>
      <c r="BK84" s="189"/>
      <c r="BL84" s="191"/>
    </row>
    <row r="85" spans="5:122" ht="7.5" customHeight="1">
      <c r="E85" s="186"/>
      <c r="F85" s="189"/>
      <c r="G85" s="189"/>
      <c r="H85" s="189"/>
      <c r="I85" s="189"/>
      <c r="J85" s="367"/>
      <c r="K85" s="368"/>
      <c r="L85" s="368"/>
      <c r="M85" s="368"/>
      <c r="N85" s="368"/>
      <c r="O85" s="368"/>
      <c r="P85" s="368"/>
      <c r="Q85" s="368"/>
      <c r="R85" s="368"/>
      <c r="S85" s="368"/>
      <c r="T85" s="369"/>
      <c r="U85" s="180"/>
      <c r="V85" s="180"/>
      <c r="W85" s="180"/>
      <c r="X85" s="180"/>
      <c r="Y85" s="189"/>
      <c r="Z85" s="189"/>
      <c r="AA85" s="189"/>
      <c r="AB85" s="189"/>
      <c r="AE85" s="367"/>
      <c r="AF85" s="368"/>
      <c r="AG85" s="368"/>
      <c r="AH85" s="368"/>
      <c r="AI85" s="368"/>
      <c r="AJ85" s="36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367"/>
      <c r="AX85" s="368"/>
      <c r="AY85" s="368"/>
      <c r="AZ85" s="368"/>
      <c r="BA85" s="368"/>
      <c r="BB85" s="368"/>
      <c r="BC85" s="368"/>
      <c r="BD85" s="368"/>
      <c r="BE85" s="368"/>
      <c r="BF85" s="368"/>
      <c r="BG85" s="369"/>
      <c r="BH85" s="189"/>
      <c r="BI85" s="189"/>
      <c r="BJ85" s="189"/>
      <c r="BK85" s="189"/>
      <c r="BL85" s="191"/>
    </row>
    <row r="86" spans="5:122" ht="7.5" customHeight="1">
      <c r="E86" s="186"/>
      <c r="F86" s="189"/>
      <c r="G86" s="189"/>
      <c r="H86" s="189"/>
      <c r="I86" s="189"/>
      <c r="J86" s="370"/>
      <c r="K86" s="371"/>
      <c r="L86" s="371"/>
      <c r="M86" s="371"/>
      <c r="N86" s="371"/>
      <c r="O86" s="371"/>
      <c r="P86" s="371"/>
      <c r="Q86" s="371"/>
      <c r="R86" s="371"/>
      <c r="S86" s="371"/>
      <c r="T86" s="372"/>
      <c r="U86" s="189"/>
      <c r="V86" s="189"/>
      <c r="W86" s="189"/>
      <c r="X86" s="189"/>
      <c r="Y86" s="189"/>
      <c r="Z86" s="189"/>
      <c r="AA86" s="189"/>
      <c r="AB86" s="189"/>
      <c r="AC86" s="487">
        <v>2</v>
      </c>
      <c r="AD86" s="488"/>
      <c r="AE86" s="367">
        <v>15</v>
      </c>
      <c r="AF86" s="368"/>
      <c r="AG86" s="368" t="s">
        <v>138</v>
      </c>
      <c r="AH86" s="368"/>
      <c r="AI86" s="368">
        <v>9</v>
      </c>
      <c r="AJ86" s="369"/>
      <c r="AK86" s="486">
        <v>1</v>
      </c>
      <c r="AL86" s="487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370"/>
      <c r="AX86" s="371"/>
      <c r="AY86" s="371"/>
      <c r="AZ86" s="371"/>
      <c r="BA86" s="371"/>
      <c r="BB86" s="371"/>
      <c r="BC86" s="371"/>
      <c r="BD86" s="371"/>
      <c r="BE86" s="371"/>
      <c r="BF86" s="371"/>
      <c r="BG86" s="372"/>
      <c r="BH86" s="189"/>
      <c r="BI86" s="189"/>
      <c r="BJ86" s="189"/>
      <c r="BK86" s="189"/>
      <c r="BL86" s="191"/>
    </row>
    <row r="87" spans="5:122" ht="7.5" customHeight="1">
      <c r="E87" s="186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487"/>
      <c r="AD87" s="488"/>
      <c r="AE87" s="367"/>
      <c r="AF87" s="368"/>
      <c r="AG87" s="368"/>
      <c r="AH87" s="368"/>
      <c r="AI87" s="368"/>
      <c r="AJ87" s="369"/>
      <c r="AK87" s="486"/>
      <c r="AL87" s="487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  <c r="AY87" s="189"/>
      <c r="AZ87" s="189"/>
      <c r="BA87" s="189"/>
      <c r="BB87" s="189"/>
      <c r="BC87" s="189"/>
      <c r="BD87" s="189"/>
      <c r="BE87" s="189"/>
      <c r="BF87" s="189"/>
      <c r="BG87" s="189"/>
      <c r="BH87" s="189"/>
      <c r="BI87" s="189"/>
      <c r="BJ87" s="189"/>
      <c r="BK87" s="189"/>
      <c r="BL87" s="191"/>
    </row>
    <row r="88" spans="5:122" ht="7.5" customHeight="1">
      <c r="E88" s="186"/>
      <c r="F88" s="189"/>
      <c r="G88" s="189"/>
      <c r="H88" s="189"/>
      <c r="I88" s="189"/>
      <c r="J88" s="189"/>
      <c r="K88" s="189"/>
      <c r="L88" s="189"/>
      <c r="M88" s="189"/>
      <c r="N88" s="189"/>
      <c r="O88" s="189"/>
      <c r="P88" s="189"/>
      <c r="Q88" s="189"/>
      <c r="S88" s="189"/>
      <c r="T88" s="189"/>
      <c r="U88" s="189"/>
      <c r="V88" s="189"/>
      <c r="W88" s="189"/>
      <c r="X88" s="189"/>
      <c r="Y88" s="189"/>
      <c r="Z88" s="189"/>
      <c r="AA88" s="189"/>
      <c r="AB88" s="189"/>
      <c r="AE88" s="367">
        <v>15</v>
      </c>
      <c r="AF88" s="368"/>
      <c r="AG88" s="368" t="s">
        <v>138</v>
      </c>
      <c r="AH88" s="368"/>
      <c r="AI88" s="368">
        <v>7</v>
      </c>
      <c r="AJ88" s="36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  <c r="BA88" s="189"/>
      <c r="BB88" s="189"/>
      <c r="BC88" s="189"/>
      <c r="BD88" s="189"/>
      <c r="BE88" s="189"/>
      <c r="BF88" s="189"/>
      <c r="BG88" s="189"/>
      <c r="BH88" s="189"/>
      <c r="BI88" s="189"/>
      <c r="BJ88" s="189"/>
      <c r="BK88" s="189"/>
      <c r="BL88" s="191"/>
    </row>
    <row r="89" spans="5:122" ht="7.5" customHeight="1">
      <c r="E89" s="186"/>
      <c r="F89" s="189"/>
      <c r="G89" s="189"/>
      <c r="H89" s="189"/>
      <c r="I89" s="189"/>
      <c r="J89" s="189"/>
      <c r="K89" s="189"/>
      <c r="L89" s="189"/>
      <c r="M89" s="189"/>
      <c r="N89" s="189"/>
      <c r="O89" s="189"/>
      <c r="P89" s="189"/>
      <c r="Q89" s="189"/>
      <c r="S89" s="189"/>
      <c r="T89" s="189"/>
      <c r="U89" s="189"/>
      <c r="V89" s="189"/>
      <c r="W89" s="189"/>
      <c r="X89" s="189"/>
      <c r="Y89" s="189"/>
      <c r="Z89" s="189"/>
      <c r="AA89" s="189"/>
      <c r="AB89" s="189"/>
      <c r="AE89" s="367"/>
      <c r="AF89" s="368"/>
      <c r="AG89" s="368"/>
      <c r="AH89" s="368"/>
      <c r="AI89" s="368"/>
      <c r="AJ89" s="36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  <c r="BA89" s="189"/>
      <c r="BB89" s="189"/>
      <c r="BC89" s="189"/>
      <c r="BD89" s="189"/>
      <c r="BE89" s="189"/>
      <c r="BF89" s="189"/>
      <c r="BG89" s="189"/>
      <c r="BH89" s="189"/>
      <c r="BI89" s="189"/>
      <c r="BJ89" s="189"/>
      <c r="BK89" s="189"/>
      <c r="BL89" s="191"/>
    </row>
    <row r="90" spans="5:122" ht="7.5" customHeight="1">
      <c r="E90" s="186"/>
      <c r="F90" s="189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  <c r="BA90" s="189"/>
      <c r="BB90" s="189"/>
      <c r="BC90" s="189"/>
      <c r="BD90" s="189"/>
      <c r="BE90" s="189"/>
      <c r="BF90" s="189"/>
      <c r="BG90" s="189"/>
      <c r="BH90" s="189"/>
      <c r="BI90" s="189"/>
      <c r="BJ90" s="189"/>
      <c r="BK90" s="189"/>
      <c r="BL90" s="191"/>
    </row>
    <row r="91" spans="5:122" ht="7.5" customHeight="1">
      <c r="E91" s="188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93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</row>
    <row r="92" spans="5:122" ht="7.5" customHeight="1"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</row>
    <row r="93" spans="5:122" ht="7.5" customHeight="1">
      <c r="AG93" s="389" t="s">
        <v>137</v>
      </c>
      <c r="AH93" s="389"/>
      <c r="AI93" s="389"/>
      <c r="AJ93" s="389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</row>
    <row r="94" spans="5:122" ht="7.5" customHeight="1">
      <c r="AG94" s="389"/>
      <c r="AH94" s="389"/>
      <c r="AI94" s="389"/>
      <c r="AJ94" s="389"/>
      <c r="DH94" s="77"/>
      <c r="DI94" s="77"/>
      <c r="DJ94" s="77"/>
      <c r="DK94" s="77"/>
      <c r="DL94" s="77"/>
      <c r="DM94" s="77"/>
      <c r="DN94" s="77"/>
      <c r="DO94" s="77"/>
      <c r="DP94" s="77"/>
      <c r="DQ94" s="77"/>
      <c r="DR94" s="77"/>
    </row>
    <row r="95" spans="5:122" ht="7.5" customHeight="1">
      <c r="AF95" s="367">
        <v>15</v>
      </c>
      <c r="AG95" s="368"/>
      <c r="AH95" s="368" t="s">
        <v>138</v>
      </c>
      <c r="AI95" s="368"/>
      <c r="AJ95" s="368">
        <v>3</v>
      </c>
      <c r="AK95" s="369"/>
      <c r="DH95" s="77"/>
      <c r="DI95" s="77"/>
      <c r="DJ95" s="77"/>
      <c r="DK95" s="77"/>
      <c r="DL95" s="77"/>
      <c r="DM95" s="77"/>
      <c r="DN95" s="77"/>
      <c r="DO95" s="77"/>
      <c r="DP95" s="77"/>
      <c r="DQ95" s="77"/>
      <c r="DR95" s="77"/>
    </row>
    <row r="96" spans="5:122" ht="7.5" customHeight="1">
      <c r="AF96" s="367"/>
      <c r="AG96" s="368"/>
      <c r="AH96" s="368"/>
      <c r="AI96" s="368"/>
      <c r="AJ96" s="368"/>
      <c r="AK96" s="369"/>
    </row>
    <row r="97" spans="19:49" ht="7.5" customHeight="1">
      <c r="S97" s="389" t="s">
        <v>171</v>
      </c>
      <c r="T97" s="389"/>
      <c r="U97" s="389"/>
      <c r="V97" s="389"/>
      <c r="W97" s="389"/>
      <c r="X97" s="389"/>
      <c r="Y97" s="389"/>
      <c r="Z97" s="389"/>
      <c r="AD97" s="487">
        <v>2</v>
      </c>
      <c r="AE97" s="488"/>
      <c r="AF97" s="367">
        <v>15</v>
      </c>
      <c r="AG97" s="368"/>
      <c r="AH97" s="368" t="s">
        <v>138</v>
      </c>
      <c r="AI97" s="368"/>
      <c r="AJ97" s="368">
        <v>8</v>
      </c>
      <c r="AK97" s="369"/>
      <c r="AL97" s="486">
        <v>0</v>
      </c>
      <c r="AM97" s="487"/>
      <c r="AP97" s="389" t="s">
        <v>172</v>
      </c>
      <c r="AQ97" s="389"/>
      <c r="AR97" s="389"/>
      <c r="AS97" s="389"/>
      <c r="AT97" s="389"/>
      <c r="AU97" s="389"/>
      <c r="AV97" s="389"/>
      <c r="AW97" s="389"/>
    </row>
    <row r="98" spans="19:49" ht="7.5" customHeight="1">
      <c r="S98" s="389"/>
      <c r="T98" s="389"/>
      <c r="U98" s="389"/>
      <c r="V98" s="389"/>
      <c r="W98" s="389"/>
      <c r="X98" s="389"/>
      <c r="Y98" s="389"/>
      <c r="Z98" s="389"/>
      <c r="AD98" s="487"/>
      <c r="AE98" s="488"/>
      <c r="AF98" s="367"/>
      <c r="AG98" s="368"/>
      <c r="AH98" s="368"/>
      <c r="AI98" s="368"/>
      <c r="AJ98" s="368"/>
      <c r="AK98" s="369"/>
      <c r="AL98" s="486"/>
      <c r="AM98" s="487"/>
      <c r="AP98" s="389"/>
      <c r="AQ98" s="389"/>
      <c r="AR98" s="389"/>
      <c r="AS98" s="389"/>
      <c r="AT98" s="389"/>
      <c r="AU98" s="389"/>
      <c r="AV98" s="389"/>
      <c r="AW98" s="389"/>
    </row>
    <row r="99" spans="19:49" ht="7.5" customHeight="1">
      <c r="AF99" s="367"/>
      <c r="AG99" s="368"/>
      <c r="AH99" s="368" t="s">
        <v>138</v>
      </c>
      <c r="AI99" s="368"/>
      <c r="AJ99" s="368"/>
      <c r="AK99" s="369"/>
    </row>
    <row r="100" spans="19:49" ht="7.5" customHeight="1">
      <c r="AF100" s="367"/>
      <c r="AG100" s="368"/>
      <c r="AH100" s="368"/>
      <c r="AI100" s="368"/>
      <c r="AJ100" s="368"/>
      <c r="AK100" s="369"/>
    </row>
    <row r="101" spans="19:49" ht="9.9499999999999993" customHeight="1"/>
    <row r="102" spans="19:49" ht="9.9499999999999993" customHeight="1"/>
    <row r="103" spans="19:49" ht="9.9499999999999993" customHeight="1"/>
  </sheetData>
  <protectedRanges>
    <protectedRange sqref="AD8:AE9 AO8:AP9 AO16:AP17 AZ8:BA9 AZ16:BA17 AZ24:BA25" name="範囲1"/>
  </protectedRanges>
  <mergeCells count="476">
    <mergeCell ref="AJ99:AK100"/>
    <mergeCell ref="AD97:AE98"/>
    <mergeCell ref="AL97:AM98"/>
    <mergeCell ref="AH97:AI98"/>
    <mergeCell ref="AF97:AG98"/>
    <mergeCell ref="AJ97:AK98"/>
    <mergeCell ref="AH99:AI100"/>
    <mergeCell ref="AF99:AG100"/>
    <mergeCell ref="AG93:AJ94"/>
    <mergeCell ref="AH95:AI96"/>
    <mergeCell ref="AF95:AG96"/>
    <mergeCell ref="AJ95:AK96"/>
    <mergeCell ref="BE81:BG82"/>
    <mergeCell ref="W57:AS59"/>
    <mergeCell ref="B1:M2"/>
    <mergeCell ref="V73:X74"/>
    <mergeCell ref="AS73:AU74"/>
    <mergeCell ref="AG82:AJ83"/>
    <mergeCell ref="BC78:BD79"/>
    <mergeCell ref="AW80:AX81"/>
    <mergeCell ref="AY80:AZ81"/>
    <mergeCell ref="BA80:BB81"/>
    <mergeCell ref="AF63:AK64"/>
    <mergeCell ref="J69:L70"/>
    <mergeCell ref="J81:L82"/>
    <mergeCell ref="J71:T74"/>
    <mergeCell ref="AW71:BG74"/>
    <mergeCell ref="J83:T86"/>
    <mergeCell ref="AW83:BG86"/>
    <mergeCell ref="AC66:AN69"/>
    <mergeCell ref="BE69:BG70"/>
    <mergeCell ref="O76:P77"/>
    <mergeCell ref="Q76:R77"/>
    <mergeCell ref="S76:T77"/>
    <mergeCell ref="M78:N79"/>
    <mergeCell ref="B46:I47"/>
    <mergeCell ref="J46:AE47"/>
    <mergeCell ref="B48:I49"/>
    <mergeCell ref="J48:AE49"/>
    <mergeCell ref="O78:P79"/>
    <mergeCell ref="Q78:R79"/>
    <mergeCell ref="S78:T79"/>
    <mergeCell ref="U78:V79"/>
    <mergeCell ref="AW76:AX77"/>
    <mergeCell ref="AY76:AZ77"/>
    <mergeCell ref="BA76:BB77"/>
    <mergeCell ref="AU78:AV79"/>
    <mergeCell ref="AW78:AX79"/>
    <mergeCell ref="AY78:AZ79"/>
    <mergeCell ref="BA78:BB79"/>
    <mergeCell ref="O80:P81"/>
    <mergeCell ref="Q80:R81"/>
    <mergeCell ref="S80:T81"/>
    <mergeCell ref="S97:Z98"/>
    <mergeCell ref="AK86:AL87"/>
    <mergeCell ref="AG88:AH89"/>
    <mergeCell ref="AI88:AJ89"/>
    <mergeCell ref="AE84:AF85"/>
    <mergeCell ref="AC86:AD87"/>
    <mergeCell ref="AE88:AF89"/>
    <mergeCell ref="AP97:AW98"/>
    <mergeCell ref="AG84:AH85"/>
    <mergeCell ref="AI84:AJ85"/>
    <mergeCell ref="AE86:AF87"/>
    <mergeCell ref="AG86:AH87"/>
    <mergeCell ref="AI86:AJ87"/>
    <mergeCell ref="FG38:FL39"/>
    <mergeCell ref="FM38:FR39"/>
    <mergeCell ref="B42:I43"/>
    <mergeCell ref="J42:AE43"/>
    <mergeCell ref="B44:I45"/>
    <mergeCell ref="J44:AE45"/>
    <mergeCell ref="AK37:AK38"/>
    <mergeCell ref="AL37:AM38"/>
    <mergeCell ref="DP37:DQ38"/>
    <mergeCell ref="DR37:DS38"/>
    <mergeCell ref="DZ37:EA38"/>
    <mergeCell ref="EB37:EC38"/>
    <mergeCell ref="BB38:BG39"/>
    <mergeCell ref="BH38:BM39"/>
    <mergeCell ref="BN38:BS39"/>
    <mergeCell ref="M37:N38"/>
    <mergeCell ref="O37:O38"/>
    <mergeCell ref="P37:Q38"/>
    <mergeCell ref="X37:Y38"/>
    <mergeCell ref="AA37:AB38"/>
    <mergeCell ref="AI37:AJ38"/>
    <mergeCell ref="EE34:EF37"/>
    <mergeCell ref="EG34:EH37"/>
    <mergeCell ref="EO34:EP37"/>
    <mergeCell ref="FO34:FP35"/>
    <mergeCell ref="FQ34:FR35"/>
    <mergeCell ref="M35:N36"/>
    <mergeCell ref="O35:O36"/>
    <mergeCell ref="P35:Q36"/>
    <mergeCell ref="X35:Y36"/>
    <mergeCell ref="AA35:AB36"/>
    <mergeCell ref="AI35:AJ36"/>
    <mergeCell ref="AK35:AK36"/>
    <mergeCell ref="AL35:AM36"/>
    <mergeCell ref="FC34:FD35"/>
    <mergeCell ref="FE34:FF35"/>
    <mergeCell ref="FG34:FH35"/>
    <mergeCell ref="FI34:FJ35"/>
    <mergeCell ref="FK34:FL35"/>
    <mergeCell ref="FM34:FN35"/>
    <mergeCell ref="DU34:DV37"/>
    <mergeCell ref="DW34:DX37"/>
    <mergeCell ref="EB33:EC34"/>
    <mergeCell ref="FA34:FB35"/>
    <mergeCell ref="EJ37:EK38"/>
    <mergeCell ref="EL37:EM38"/>
    <mergeCell ref="FA38:FF39"/>
    <mergeCell ref="BL34:BM35"/>
    <mergeCell ref="BN34:BO35"/>
    <mergeCell ref="BP34:BQ35"/>
    <mergeCell ref="BR34:BS35"/>
    <mergeCell ref="DE34:DL37"/>
    <mergeCell ref="DM34:DN37"/>
    <mergeCell ref="BH36:BM37"/>
    <mergeCell ref="BN36:BS37"/>
    <mergeCell ref="EJ33:EK34"/>
    <mergeCell ref="EL33:EM34"/>
    <mergeCell ref="DP35:DQ36"/>
    <mergeCell ref="DR35:DS36"/>
    <mergeCell ref="DZ35:EA36"/>
    <mergeCell ref="EB35:EC36"/>
    <mergeCell ref="EJ35:EK36"/>
    <mergeCell ref="EL35:EM36"/>
    <mergeCell ref="B34:I37"/>
    <mergeCell ref="J34:K37"/>
    <mergeCell ref="S34:T37"/>
    <mergeCell ref="U34:V37"/>
    <mergeCell ref="AD34:AE37"/>
    <mergeCell ref="AF34:AG37"/>
    <mergeCell ref="FS32:FT39"/>
    <mergeCell ref="M33:N34"/>
    <mergeCell ref="O33:O34"/>
    <mergeCell ref="P33:Q34"/>
    <mergeCell ref="X33:Y34"/>
    <mergeCell ref="AA33:AB34"/>
    <mergeCell ref="AI33:AJ34"/>
    <mergeCell ref="AK33:AK34"/>
    <mergeCell ref="AL33:AM34"/>
    <mergeCell ref="DP33:DQ34"/>
    <mergeCell ref="AO34:AP37"/>
    <mergeCell ref="BB34:BC35"/>
    <mergeCell ref="BD34:BE35"/>
    <mergeCell ref="BF34:BG35"/>
    <mergeCell ref="BH34:BI35"/>
    <mergeCell ref="BJ34:BK35"/>
    <mergeCell ref="BB36:BG37"/>
    <mergeCell ref="DZ33:EA34"/>
    <mergeCell ref="FM30:FR31"/>
    <mergeCell ref="B32:C33"/>
    <mergeCell ref="AQ32:BA39"/>
    <mergeCell ref="BB32:BG33"/>
    <mergeCell ref="BH32:BM33"/>
    <mergeCell ref="BN32:BS33"/>
    <mergeCell ref="BT32:BU39"/>
    <mergeCell ref="DE32:DF33"/>
    <mergeCell ref="EQ32:EZ39"/>
    <mergeCell ref="DR33:DS34"/>
    <mergeCell ref="EV29:EW30"/>
    <mergeCell ref="BB30:BG31"/>
    <mergeCell ref="BH30:BM31"/>
    <mergeCell ref="BN30:BS31"/>
    <mergeCell ref="FA30:FF31"/>
    <mergeCell ref="FG30:FL31"/>
    <mergeCell ref="AW29:AX30"/>
    <mergeCell ref="DP29:DQ30"/>
    <mergeCell ref="DR29:DS30"/>
    <mergeCell ref="DZ29:EA30"/>
    <mergeCell ref="EB29:EC30"/>
    <mergeCell ref="ET29:EU30"/>
    <mergeCell ref="B26:I29"/>
    <mergeCell ref="J26:K29"/>
    <mergeCell ref="M29:N30"/>
    <mergeCell ref="P29:Q30"/>
    <mergeCell ref="X29:Y30"/>
    <mergeCell ref="Z29:Z30"/>
    <mergeCell ref="AA29:AB30"/>
    <mergeCell ref="DZ27:EA28"/>
    <mergeCell ref="EB27:EC28"/>
    <mergeCell ref="BJ26:BK27"/>
    <mergeCell ref="BL26:BM27"/>
    <mergeCell ref="BN26:BO27"/>
    <mergeCell ref="BP26:BQ27"/>
    <mergeCell ref="BR26:BS27"/>
    <mergeCell ref="DE26:DL29"/>
    <mergeCell ref="AQ26:AR29"/>
    <mergeCell ref="AZ26:BA29"/>
    <mergeCell ref="BB26:BC27"/>
    <mergeCell ref="BD26:BE27"/>
    <mergeCell ref="BF26:BG27"/>
    <mergeCell ref="BH26:BI27"/>
    <mergeCell ref="FX26:FX29"/>
    <mergeCell ref="M27:N28"/>
    <mergeCell ref="P27:Q28"/>
    <mergeCell ref="X27:Y28"/>
    <mergeCell ref="Z27:Z28"/>
    <mergeCell ref="AA27:AB28"/>
    <mergeCell ref="AT27:AU28"/>
    <mergeCell ref="FA26:FB27"/>
    <mergeCell ref="FC26:FD27"/>
    <mergeCell ref="FE26:FF27"/>
    <mergeCell ref="FG26:FH27"/>
    <mergeCell ref="FI26:FJ27"/>
    <mergeCell ref="FK26:FL27"/>
    <mergeCell ref="DM26:DN29"/>
    <mergeCell ref="DU26:DV29"/>
    <mergeCell ref="DW26:DX29"/>
    <mergeCell ref="EE26:EF29"/>
    <mergeCell ref="EQ26:ER29"/>
    <mergeCell ref="EY26:EZ29"/>
    <mergeCell ref="DP27:DQ28"/>
    <mergeCell ref="DR27:DS28"/>
    <mergeCell ref="ET27:EU28"/>
    <mergeCell ref="EV27:EW28"/>
    <mergeCell ref="BB28:BG29"/>
    <mergeCell ref="FS24:FT31"/>
    <mergeCell ref="M25:N26"/>
    <mergeCell ref="P25:Q26"/>
    <mergeCell ref="X25:Y26"/>
    <mergeCell ref="Z25:Z26"/>
    <mergeCell ref="AA25:AB26"/>
    <mergeCell ref="AT25:AU26"/>
    <mergeCell ref="AV25:AV26"/>
    <mergeCell ref="AW25:AX26"/>
    <mergeCell ref="DP25:DQ26"/>
    <mergeCell ref="AV27:AV28"/>
    <mergeCell ref="AW27:AX28"/>
    <mergeCell ref="AT29:AU30"/>
    <mergeCell ref="AV29:AV30"/>
    <mergeCell ref="DR25:DS26"/>
    <mergeCell ref="DZ25:EA26"/>
    <mergeCell ref="EB25:EC26"/>
    <mergeCell ref="ET25:EU26"/>
    <mergeCell ref="EV25:EW26"/>
    <mergeCell ref="FM26:FN27"/>
    <mergeCell ref="FO26:FP27"/>
    <mergeCell ref="FQ26:FR27"/>
    <mergeCell ref="BH28:BM29"/>
    <mergeCell ref="BN28:BS29"/>
    <mergeCell ref="FM22:FR23"/>
    <mergeCell ref="B24:C25"/>
    <mergeCell ref="AF24:AP31"/>
    <mergeCell ref="AZ24:BA25"/>
    <mergeCell ref="BB24:BG25"/>
    <mergeCell ref="BH24:BM25"/>
    <mergeCell ref="BN24:BS25"/>
    <mergeCell ref="BT24:BU31"/>
    <mergeCell ref="DE24:DF25"/>
    <mergeCell ref="EG24:EP31"/>
    <mergeCell ref="EV21:EW22"/>
    <mergeCell ref="BB22:BG23"/>
    <mergeCell ref="BH22:BM23"/>
    <mergeCell ref="BN22:BS23"/>
    <mergeCell ref="FA22:FF23"/>
    <mergeCell ref="FG22:FL23"/>
    <mergeCell ref="B18:I21"/>
    <mergeCell ref="J18:K21"/>
    <mergeCell ref="BD18:BE19"/>
    <mergeCell ref="BF18:BG19"/>
    <mergeCell ref="BH18:BI19"/>
    <mergeCell ref="S26:T29"/>
    <mergeCell ref="U26:V29"/>
    <mergeCell ref="AD26:AE29"/>
    <mergeCell ref="FX20:FX23"/>
    <mergeCell ref="M21:N22"/>
    <mergeCell ref="O21:O22"/>
    <mergeCell ref="P21:Q22"/>
    <mergeCell ref="AI21:AJ22"/>
    <mergeCell ref="AK21:AK22"/>
    <mergeCell ref="AL21:AM22"/>
    <mergeCell ref="AT21:AU22"/>
    <mergeCell ref="AW21:AX22"/>
    <mergeCell ref="DP21:DQ22"/>
    <mergeCell ref="AW19:AX20"/>
    <mergeCell ref="DP19:DQ20"/>
    <mergeCell ref="DR19:DS20"/>
    <mergeCell ref="EJ19:EK20"/>
    <mergeCell ref="EL19:EM20"/>
    <mergeCell ref="ET19:EU20"/>
    <mergeCell ref="BB20:BG21"/>
    <mergeCell ref="BH20:BM21"/>
    <mergeCell ref="BN20:BS21"/>
    <mergeCell ref="DR21:DS22"/>
    <mergeCell ref="FM18:FN19"/>
    <mergeCell ref="FO18:FP19"/>
    <mergeCell ref="FQ18:FR19"/>
    <mergeCell ref="M19:N20"/>
    <mergeCell ref="FA18:FB19"/>
    <mergeCell ref="FC18:FD19"/>
    <mergeCell ref="FE18:FF19"/>
    <mergeCell ref="BJ18:BK19"/>
    <mergeCell ref="BL18:BM19"/>
    <mergeCell ref="BN18:BO19"/>
    <mergeCell ref="BP18:BQ19"/>
    <mergeCell ref="BR18:BS19"/>
    <mergeCell ref="DE18:DL21"/>
    <mergeCell ref="ET17:EU18"/>
    <mergeCell ref="EV17:EW18"/>
    <mergeCell ref="DP17:DQ18"/>
    <mergeCell ref="DR17:DS18"/>
    <mergeCell ref="EJ17:EK18"/>
    <mergeCell ref="BB18:BC19"/>
    <mergeCell ref="BN16:BS17"/>
    <mergeCell ref="BT16:BU23"/>
    <mergeCell ref="DE16:DF17"/>
    <mergeCell ref="DW16:EF23"/>
    <mergeCell ref="O19:O20"/>
    <mergeCell ref="P19:Q20"/>
    <mergeCell ref="AI19:AJ20"/>
    <mergeCell ref="AK19:AK20"/>
    <mergeCell ref="AL19:AM20"/>
    <mergeCell ref="AT19:AU20"/>
    <mergeCell ref="S18:T21"/>
    <mergeCell ref="AF18:AG21"/>
    <mergeCell ref="AO18:AP21"/>
    <mergeCell ref="AQ18:AR21"/>
    <mergeCell ref="FS16:FT23"/>
    <mergeCell ref="M17:N18"/>
    <mergeCell ref="O17:O18"/>
    <mergeCell ref="P17:Q18"/>
    <mergeCell ref="AI17:AJ18"/>
    <mergeCell ref="AK17:AK18"/>
    <mergeCell ref="FG18:FH19"/>
    <mergeCell ref="FI18:FJ19"/>
    <mergeCell ref="FK18:FL19"/>
    <mergeCell ref="DM18:DN21"/>
    <mergeCell ref="DU18:DV21"/>
    <mergeCell ref="EG18:EH21"/>
    <mergeCell ref="EO18:EP21"/>
    <mergeCell ref="EQ18:ER21"/>
    <mergeCell ref="EY18:EZ21"/>
    <mergeCell ref="EV19:EW20"/>
    <mergeCell ref="EJ21:EK22"/>
    <mergeCell ref="EL21:EM22"/>
    <mergeCell ref="ET21:EU22"/>
    <mergeCell ref="EL17:EM18"/>
    <mergeCell ref="AZ18:BA21"/>
    <mergeCell ref="AL17:AM18"/>
    <mergeCell ref="AT17:AU18"/>
    <mergeCell ref="AW17:AX18"/>
    <mergeCell ref="FA14:FF15"/>
    <mergeCell ref="FG14:FL15"/>
    <mergeCell ref="FM14:FR15"/>
    <mergeCell ref="FX14:FX17"/>
    <mergeCell ref="B16:C17"/>
    <mergeCell ref="U16:AE23"/>
    <mergeCell ref="AO16:AP17"/>
    <mergeCell ref="AZ16:BA17"/>
    <mergeCell ref="BB16:BG17"/>
    <mergeCell ref="BH16:BM17"/>
    <mergeCell ref="AV13:AV14"/>
    <mergeCell ref="AW13:AX14"/>
    <mergeCell ref="DZ13:EA14"/>
    <mergeCell ref="EB13:EC14"/>
    <mergeCell ref="EJ13:EK14"/>
    <mergeCell ref="EL13:EM14"/>
    <mergeCell ref="BB14:BG15"/>
    <mergeCell ref="BH14:BM15"/>
    <mergeCell ref="BN14:BS15"/>
    <mergeCell ref="X13:Y14"/>
    <mergeCell ref="Z13:Z14"/>
    <mergeCell ref="AA13:AB14"/>
    <mergeCell ref="AI13:AJ14"/>
    <mergeCell ref="AL13:AM14"/>
    <mergeCell ref="EL11:EM12"/>
    <mergeCell ref="ET11:EU12"/>
    <mergeCell ref="BB12:BG13"/>
    <mergeCell ref="BH12:BM13"/>
    <mergeCell ref="BN12:BS13"/>
    <mergeCell ref="ET13:EU14"/>
    <mergeCell ref="BJ10:BK11"/>
    <mergeCell ref="BL10:BM11"/>
    <mergeCell ref="BN10:BO11"/>
    <mergeCell ref="BP10:BQ11"/>
    <mergeCell ref="BR10:BS11"/>
    <mergeCell ref="DE10:DL13"/>
    <mergeCell ref="EL9:EM10"/>
    <mergeCell ref="ET9:EU10"/>
    <mergeCell ref="FM10:FN11"/>
    <mergeCell ref="FO10:FP11"/>
    <mergeCell ref="FQ10:FR11"/>
    <mergeCell ref="X11:Y12"/>
    <mergeCell ref="Z11:Z12"/>
    <mergeCell ref="AA11:AB12"/>
    <mergeCell ref="AI11:AJ12"/>
    <mergeCell ref="AL11:AM12"/>
    <mergeCell ref="AT11:AU12"/>
    <mergeCell ref="AV11:AV12"/>
    <mergeCell ref="FA10:FB11"/>
    <mergeCell ref="FC10:FD11"/>
    <mergeCell ref="FE10:FF11"/>
    <mergeCell ref="FG10:FH11"/>
    <mergeCell ref="FI10:FJ11"/>
    <mergeCell ref="FK10:FL11"/>
    <mergeCell ref="DW10:DX13"/>
    <mergeCell ref="EE10:EF13"/>
    <mergeCell ref="EG10:EH13"/>
    <mergeCell ref="EO10:EP13"/>
    <mergeCell ref="EQ10:ER13"/>
    <mergeCell ref="EY10:EZ13"/>
    <mergeCell ref="EV11:EW12"/>
    <mergeCell ref="EV13:EW14"/>
    <mergeCell ref="AZ10:BA13"/>
    <mergeCell ref="AT9:AU10"/>
    <mergeCell ref="AV9:AV10"/>
    <mergeCell ref="AW9:AX10"/>
    <mergeCell ref="DZ9:EA10"/>
    <mergeCell ref="EB9:EC10"/>
    <mergeCell ref="EJ9:EK10"/>
    <mergeCell ref="BB10:BC11"/>
    <mergeCell ref="BD10:BE11"/>
    <mergeCell ref="BF10:BG11"/>
    <mergeCell ref="BH10:BI11"/>
    <mergeCell ref="BT8:BU15"/>
    <mergeCell ref="DE8:DF9"/>
    <mergeCell ref="DM8:DV15"/>
    <mergeCell ref="AT13:AU14"/>
    <mergeCell ref="AW11:AX12"/>
    <mergeCell ref="DZ11:EA12"/>
    <mergeCell ref="EB11:EC12"/>
    <mergeCell ref="EJ11:EK12"/>
    <mergeCell ref="FS8:FT15"/>
    <mergeCell ref="FX8:FX11"/>
    <mergeCell ref="X9:Y10"/>
    <mergeCell ref="Z9:Z10"/>
    <mergeCell ref="AA9:AB10"/>
    <mergeCell ref="AI9:AJ10"/>
    <mergeCell ref="AL9:AM10"/>
    <mergeCell ref="B6:I7"/>
    <mergeCell ref="DE6:DL7"/>
    <mergeCell ref="B8:C9"/>
    <mergeCell ref="J8:T15"/>
    <mergeCell ref="AD8:AE9"/>
    <mergeCell ref="AO8:AP9"/>
    <mergeCell ref="AZ8:BA9"/>
    <mergeCell ref="BB8:BG9"/>
    <mergeCell ref="BH8:BM9"/>
    <mergeCell ref="BN8:BS9"/>
    <mergeCell ref="EV9:EW10"/>
    <mergeCell ref="B10:I13"/>
    <mergeCell ref="U10:V13"/>
    <mergeCell ref="AD10:AE13"/>
    <mergeCell ref="AF10:AG13"/>
    <mergeCell ref="AO10:AP13"/>
    <mergeCell ref="AQ10:AR13"/>
    <mergeCell ref="EG3:EH4"/>
    <mergeCell ref="EQ3:ER4"/>
    <mergeCell ref="FA3:FF7"/>
    <mergeCell ref="FG3:FL7"/>
    <mergeCell ref="FM3:FR7"/>
    <mergeCell ref="FS3:FT7"/>
    <mergeCell ref="EG5:EP7"/>
    <mergeCell ref="EQ5:EZ7"/>
    <mergeCell ref="BH3:BM7"/>
    <mergeCell ref="BN3:BS7"/>
    <mergeCell ref="BT3:BU7"/>
    <mergeCell ref="DE3:DL5"/>
    <mergeCell ref="DM3:DN4"/>
    <mergeCell ref="DW3:DX4"/>
    <mergeCell ref="DM5:DV7"/>
    <mergeCell ref="DW5:EF7"/>
    <mergeCell ref="B3:I5"/>
    <mergeCell ref="J3:K4"/>
    <mergeCell ref="U3:V4"/>
    <mergeCell ref="AF3:AG4"/>
    <mergeCell ref="AQ3:AR4"/>
    <mergeCell ref="BB3:BG7"/>
    <mergeCell ref="J5:T7"/>
    <mergeCell ref="U5:AE7"/>
    <mergeCell ref="AF5:AP7"/>
    <mergeCell ref="AQ5:BA7"/>
  </mergeCells>
  <phoneticPr fontId="10"/>
  <pageMargins left="0.25" right="0.25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workbookViewId="0">
      <selection activeCell="F23" sqref="F23"/>
    </sheetView>
  </sheetViews>
  <sheetFormatPr defaultRowHeight="13.5"/>
  <cols>
    <col min="1" max="1" width="10.125" style="248" customWidth="1"/>
    <col min="2" max="2" width="13" style="248" customWidth="1"/>
    <col min="3" max="3" width="14.375" style="248" customWidth="1"/>
    <col min="4" max="5" width="9" style="248"/>
    <col min="6" max="6" width="40.75" style="248" customWidth="1"/>
    <col min="7" max="256" width="9" style="248"/>
    <col min="257" max="257" width="10.125" style="248" customWidth="1"/>
    <col min="258" max="258" width="13" style="248" customWidth="1"/>
    <col min="259" max="259" width="14.375" style="248" customWidth="1"/>
    <col min="260" max="261" width="9" style="248"/>
    <col min="262" max="262" width="40.75" style="248" customWidth="1"/>
    <col min="263" max="512" width="9" style="248"/>
    <col min="513" max="513" width="10.125" style="248" customWidth="1"/>
    <col min="514" max="514" width="13" style="248" customWidth="1"/>
    <col min="515" max="515" width="14.375" style="248" customWidth="1"/>
    <col min="516" max="517" width="9" style="248"/>
    <col min="518" max="518" width="40.75" style="248" customWidth="1"/>
    <col min="519" max="768" width="9" style="248"/>
    <col min="769" max="769" width="10.125" style="248" customWidth="1"/>
    <col min="770" max="770" width="13" style="248" customWidth="1"/>
    <col min="771" max="771" width="14.375" style="248" customWidth="1"/>
    <col min="772" max="773" width="9" style="248"/>
    <col min="774" max="774" width="40.75" style="248" customWidth="1"/>
    <col min="775" max="1024" width="9" style="248"/>
    <col min="1025" max="1025" width="10.125" style="248" customWidth="1"/>
    <col min="1026" max="1026" width="13" style="248" customWidth="1"/>
    <col min="1027" max="1027" width="14.375" style="248" customWidth="1"/>
    <col min="1028" max="1029" width="9" style="248"/>
    <col min="1030" max="1030" width="40.75" style="248" customWidth="1"/>
    <col min="1031" max="1280" width="9" style="248"/>
    <col min="1281" max="1281" width="10.125" style="248" customWidth="1"/>
    <col min="1282" max="1282" width="13" style="248" customWidth="1"/>
    <col min="1283" max="1283" width="14.375" style="248" customWidth="1"/>
    <col min="1284" max="1285" width="9" style="248"/>
    <col min="1286" max="1286" width="40.75" style="248" customWidth="1"/>
    <col min="1287" max="1536" width="9" style="248"/>
    <col min="1537" max="1537" width="10.125" style="248" customWidth="1"/>
    <col min="1538" max="1538" width="13" style="248" customWidth="1"/>
    <col min="1539" max="1539" width="14.375" style="248" customWidth="1"/>
    <col min="1540" max="1541" width="9" style="248"/>
    <col min="1542" max="1542" width="40.75" style="248" customWidth="1"/>
    <col min="1543" max="1792" width="9" style="248"/>
    <col min="1793" max="1793" width="10.125" style="248" customWidth="1"/>
    <col min="1794" max="1794" width="13" style="248" customWidth="1"/>
    <col min="1795" max="1795" width="14.375" style="248" customWidth="1"/>
    <col min="1796" max="1797" width="9" style="248"/>
    <col min="1798" max="1798" width="40.75" style="248" customWidth="1"/>
    <col min="1799" max="2048" width="9" style="248"/>
    <col min="2049" max="2049" width="10.125" style="248" customWidth="1"/>
    <col min="2050" max="2050" width="13" style="248" customWidth="1"/>
    <col min="2051" max="2051" width="14.375" style="248" customWidth="1"/>
    <col min="2052" max="2053" width="9" style="248"/>
    <col min="2054" max="2054" width="40.75" style="248" customWidth="1"/>
    <col min="2055" max="2304" width="9" style="248"/>
    <col min="2305" max="2305" width="10.125" style="248" customWidth="1"/>
    <col min="2306" max="2306" width="13" style="248" customWidth="1"/>
    <col min="2307" max="2307" width="14.375" style="248" customWidth="1"/>
    <col min="2308" max="2309" width="9" style="248"/>
    <col min="2310" max="2310" width="40.75" style="248" customWidth="1"/>
    <col min="2311" max="2560" width="9" style="248"/>
    <col min="2561" max="2561" width="10.125" style="248" customWidth="1"/>
    <col min="2562" max="2562" width="13" style="248" customWidth="1"/>
    <col min="2563" max="2563" width="14.375" style="248" customWidth="1"/>
    <col min="2564" max="2565" width="9" style="248"/>
    <col min="2566" max="2566" width="40.75" style="248" customWidth="1"/>
    <col min="2567" max="2816" width="9" style="248"/>
    <col min="2817" max="2817" width="10.125" style="248" customWidth="1"/>
    <col min="2818" max="2818" width="13" style="248" customWidth="1"/>
    <col min="2819" max="2819" width="14.375" style="248" customWidth="1"/>
    <col min="2820" max="2821" width="9" style="248"/>
    <col min="2822" max="2822" width="40.75" style="248" customWidth="1"/>
    <col min="2823" max="3072" width="9" style="248"/>
    <col min="3073" max="3073" width="10.125" style="248" customWidth="1"/>
    <col min="3074" max="3074" width="13" style="248" customWidth="1"/>
    <col min="3075" max="3075" width="14.375" style="248" customWidth="1"/>
    <col min="3076" max="3077" width="9" style="248"/>
    <col min="3078" max="3078" width="40.75" style="248" customWidth="1"/>
    <col min="3079" max="3328" width="9" style="248"/>
    <col min="3329" max="3329" width="10.125" style="248" customWidth="1"/>
    <col min="3330" max="3330" width="13" style="248" customWidth="1"/>
    <col min="3331" max="3331" width="14.375" style="248" customWidth="1"/>
    <col min="3332" max="3333" width="9" style="248"/>
    <col min="3334" max="3334" width="40.75" style="248" customWidth="1"/>
    <col min="3335" max="3584" width="9" style="248"/>
    <col min="3585" max="3585" width="10.125" style="248" customWidth="1"/>
    <col min="3586" max="3586" width="13" style="248" customWidth="1"/>
    <col min="3587" max="3587" width="14.375" style="248" customWidth="1"/>
    <col min="3588" max="3589" width="9" style="248"/>
    <col min="3590" max="3590" width="40.75" style="248" customWidth="1"/>
    <col min="3591" max="3840" width="9" style="248"/>
    <col min="3841" max="3841" width="10.125" style="248" customWidth="1"/>
    <col min="3842" max="3842" width="13" style="248" customWidth="1"/>
    <col min="3843" max="3843" width="14.375" style="248" customWidth="1"/>
    <col min="3844" max="3845" width="9" style="248"/>
    <col min="3846" max="3846" width="40.75" style="248" customWidth="1"/>
    <col min="3847" max="4096" width="9" style="248"/>
    <col min="4097" max="4097" width="10.125" style="248" customWidth="1"/>
    <col min="4098" max="4098" width="13" style="248" customWidth="1"/>
    <col min="4099" max="4099" width="14.375" style="248" customWidth="1"/>
    <col min="4100" max="4101" width="9" style="248"/>
    <col min="4102" max="4102" width="40.75" style="248" customWidth="1"/>
    <col min="4103" max="4352" width="9" style="248"/>
    <col min="4353" max="4353" width="10.125" style="248" customWidth="1"/>
    <col min="4354" max="4354" width="13" style="248" customWidth="1"/>
    <col min="4355" max="4355" width="14.375" style="248" customWidth="1"/>
    <col min="4356" max="4357" width="9" style="248"/>
    <col min="4358" max="4358" width="40.75" style="248" customWidth="1"/>
    <col min="4359" max="4608" width="9" style="248"/>
    <col min="4609" max="4609" width="10.125" style="248" customWidth="1"/>
    <col min="4610" max="4610" width="13" style="248" customWidth="1"/>
    <col min="4611" max="4611" width="14.375" style="248" customWidth="1"/>
    <col min="4612" max="4613" width="9" style="248"/>
    <col min="4614" max="4614" width="40.75" style="248" customWidth="1"/>
    <col min="4615" max="4864" width="9" style="248"/>
    <col min="4865" max="4865" width="10.125" style="248" customWidth="1"/>
    <col min="4866" max="4866" width="13" style="248" customWidth="1"/>
    <col min="4867" max="4867" width="14.375" style="248" customWidth="1"/>
    <col min="4868" max="4869" width="9" style="248"/>
    <col min="4870" max="4870" width="40.75" style="248" customWidth="1"/>
    <col min="4871" max="5120" width="9" style="248"/>
    <col min="5121" max="5121" width="10.125" style="248" customWidth="1"/>
    <col min="5122" max="5122" width="13" style="248" customWidth="1"/>
    <col min="5123" max="5123" width="14.375" style="248" customWidth="1"/>
    <col min="5124" max="5125" width="9" style="248"/>
    <col min="5126" max="5126" width="40.75" style="248" customWidth="1"/>
    <col min="5127" max="5376" width="9" style="248"/>
    <col min="5377" max="5377" width="10.125" style="248" customWidth="1"/>
    <col min="5378" max="5378" width="13" style="248" customWidth="1"/>
    <col min="5379" max="5379" width="14.375" style="248" customWidth="1"/>
    <col min="5380" max="5381" width="9" style="248"/>
    <col min="5382" max="5382" width="40.75" style="248" customWidth="1"/>
    <col min="5383" max="5632" width="9" style="248"/>
    <col min="5633" max="5633" width="10.125" style="248" customWidth="1"/>
    <col min="5634" max="5634" width="13" style="248" customWidth="1"/>
    <col min="5635" max="5635" width="14.375" style="248" customWidth="1"/>
    <col min="5636" max="5637" width="9" style="248"/>
    <col min="5638" max="5638" width="40.75" style="248" customWidth="1"/>
    <col min="5639" max="5888" width="9" style="248"/>
    <col min="5889" max="5889" width="10.125" style="248" customWidth="1"/>
    <col min="5890" max="5890" width="13" style="248" customWidth="1"/>
    <col min="5891" max="5891" width="14.375" style="248" customWidth="1"/>
    <col min="5892" max="5893" width="9" style="248"/>
    <col min="5894" max="5894" width="40.75" style="248" customWidth="1"/>
    <col min="5895" max="6144" width="9" style="248"/>
    <col min="6145" max="6145" width="10.125" style="248" customWidth="1"/>
    <col min="6146" max="6146" width="13" style="248" customWidth="1"/>
    <col min="6147" max="6147" width="14.375" style="248" customWidth="1"/>
    <col min="6148" max="6149" width="9" style="248"/>
    <col min="6150" max="6150" width="40.75" style="248" customWidth="1"/>
    <col min="6151" max="6400" width="9" style="248"/>
    <col min="6401" max="6401" width="10.125" style="248" customWidth="1"/>
    <col min="6402" max="6402" width="13" style="248" customWidth="1"/>
    <col min="6403" max="6403" width="14.375" style="248" customWidth="1"/>
    <col min="6404" max="6405" width="9" style="248"/>
    <col min="6406" max="6406" width="40.75" style="248" customWidth="1"/>
    <col min="6407" max="6656" width="9" style="248"/>
    <col min="6657" max="6657" width="10.125" style="248" customWidth="1"/>
    <col min="6658" max="6658" width="13" style="248" customWidth="1"/>
    <col min="6659" max="6659" width="14.375" style="248" customWidth="1"/>
    <col min="6660" max="6661" width="9" style="248"/>
    <col min="6662" max="6662" width="40.75" style="248" customWidth="1"/>
    <col min="6663" max="6912" width="9" style="248"/>
    <col min="6913" max="6913" width="10.125" style="248" customWidth="1"/>
    <col min="6914" max="6914" width="13" style="248" customWidth="1"/>
    <col min="6915" max="6915" width="14.375" style="248" customWidth="1"/>
    <col min="6916" max="6917" width="9" style="248"/>
    <col min="6918" max="6918" width="40.75" style="248" customWidth="1"/>
    <col min="6919" max="7168" width="9" style="248"/>
    <col min="7169" max="7169" width="10.125" style="248" customWidth="1"/>
    <col min="7170" max="7170" width="13" style="248" customWidth="1"/>
    <col min="7171" max="7171" width="14.375" style="248" customWidth="1"/>
    <col min="7172" max="7173" width="9" style="248"/>
    <col min="7174" max="7174" width="40.75" style="248" customWidth="1"/>
    <col min="7175" max="7424" width="9" style="248"/>
    <col min="7425" max="7425" width="10.125" style="248" customWidth="1"/>
    <col min="7426" max="7426" width="13" style="248" customWidth="1"/>
    <col min="7427" max="7427" width="14.375" style="248" customWidth="1"/>
    <col min="7428" max="7429" width="9" style="248"/>
    <col min="7430" max="7430" width="40.75" style="248" customWidth="1"/>
    <col min="7431" max="7680" width="9" style="248"/>
    <col min="7681" max="7681" width="10.125" style="248" customWidth="1"/>
    <col min="7682" max="7682" width="13" style="248" customWidth="1"/>
    <col min="7683" max="7683" width="14.375" style="248" customWidth="1"/>
    <col min="7684" max="7685" width="9" style="248"/>
    <col min="7686" max="7686" width="40.75" style="248" customWidth="1"/>
    <col min="7687" max="7936" width="9" style="248"/>
    <col min="7937" max="7937" width="10.125" style="248" customWidth="1"/>
    <col min="7938" max="7938" width="13" style="248" customWidth="1"/>
    <col min="7939" max="7939" width="14.375" style="248" customWidth="1"/>
    <col min="7940" max="7941" width="9" style="248"/>
    <col min="7942" max="7942" width="40.75" style="248" customWidth="1"/>
    <col min="7943" max="8192" width="9" style="248"/>
    <col min="8193" max="8193" width="10.125" style="248" customWidth="1"/>
    <col min="8194" max="8194" width="13" style="248" customWidth="1"/>
    <col min="8195" max="8195" width="14.375" style="248" customWidth="1"/>
    <col min="8196" max="8197" width="9" style="248"/>
    <col min="8198" max="8198" width="40.75" style="248" customWidth="1"/>
    <col min="8199" max="8448" width="9" style="248"/>
    <col min="8449" max="8449" width="10.125" style="248" customWidth="1"/>
    <col min="8450" max="8450" width="13" style="248" customWidth="1"/>
    <col min="8451" max="8451" width="14.375" style="248" customWidth="1"/>
    <col min="8452" max="8453" width="9" style="248"/>
    <col min="8454" max="8454" width="40.75" style="248" customWidth="1"/>
    <col min="8455" max="8704" width="9" style="248"/>
    <col min="8705" max="8705" width="10.125" style="248" customWidth="1"/>
    <col min="8706" max="8706" width="13" style="248" customWidth="1"/>
    <col min="8707" max="8707" width="14.375" style="248" customWidth="1"/>
    <col min="8708" max="8709" width="9" style="248"/>
    <col min="8710" max="8710" width="40.75" style="248" customWidth="1"/>
    <col min="8711" max="8960" width="9" style="248"/>
    <col min="8961" max="8961" width="10.125" style="248" customWidth="1"/>
    <col min="8962" max="8962" width="13" style="248" customWidth="1"/>
    <col min="8963" max="8963" width="14.375" style="248" customWidth="1"/>
    <col min="8964" max="8965" width="9" style="248"/>
    <col min="8966" max="8966" width="40.75" style="248" customWidth="1"/>
    <col min="8967" max="9216" width="9" style="248"/>
    <col min="9217" max="9217" width="10.125" style="248" customWidth="1"/>
    <col min="9218" max="9218" width="13" style="248" customWidth="1"/>
    <col min="9219" max="9219" width="14.375" style="248" customWidth="1"/>
    <col min="9220" max="9221" width="9" style="248"/>
    <col min="9222" max="9222" width="40.75" style="248" customWidth="1"/>
    <col min="9223" max="9472" width="9" style="248"/>
    <col min="9473" max="9473" width="10.125" style="248" customWidth="1"/>
    <col min="9474" max="9474" width="13" style="248" customWidth="1"/>
    <col min="9475" max="9475" width="14.375" style="248" customWidth="1"/>
    <col min="9476" max="9477" width="9" style="248"/>
    <col min="9478" max="9478" width="40.75" style="248" customWidth="1"/>
    <col min="9479" max="9728" width="9" style="248"/>
    <col min="9729" max="9729" width="10.125" style="248" customWidth="1"/>
    <col min="9730" max="9730" width="13" style="248" customWidth="1"/>
    <col min="9731" max="9731" width="14.375" style="248" customWidth="1"/>
    <col min="9732" max="9733" width="9" style="248"/>
    <col min="9734" max="9734" width="40.75" style="248" customWidth="1"/>
    <col min="9735" max="9984" width="9" style="248"/>
    <col min="9985" max="9985" width="10.125" style="248" customWidth="1"/>
    <col min="9986" max="9986" width="13" style="248" customWidth="1"/>
    <col min="9987" max="9987" width="14.375" style="248" customWidth="1"/>
    <col min="9988" max="9989" width="9" style="248"/>
    <col min="9990" max="9990" width="40.75" style="248" customWidth="1"/>
    <col min="9991" max="10240" width="9" style="248"/>
    <col min="10241" max="10241" width="10.125" style="248" customWidth="1"/>
    <col min="10242" max="10242" width="13" style="248" customWidth="1"/>
    <col min="10243" max="10243" width="14.375" style="248" customWidth="1"/>
    <col min="10244" max="10245" width="9" style="248"/>
    <col min="10246" max="10246" width="40.75" style="248" customWidth="1"/>
    <col min="10247" max="10496" width="9" style="248"/>
    <col min="10497" max="10497" width="10.125" style="248" customWidth="1"/>
    <col min="10498" max="10498" width="13" style="248" customWidth="1"/>
    <col min="10499" max="10499" width="14.375" style="248" customWidth="1"/>
    <col min="10500" max="10501" width="9" style="248"/>
    <col min="10502" max="10502" width="40.75" style="248" customWidth="1"/>
    <col min="10503" max="10752" width="9" style="248"/>
    <col min="10753" max="10753" width="10.125" style="248" customWidth="1"/>
    <col min="10754" max="10754" width="13" style="248" customWidth="1"/>
    <col min="10755" max="10755" width="14.375" style="248" customWidth="1"/>
    <col min="10756" max="10757" width="9" style="248"/>
    <col min="10758" max="10758" width="40.75" style="248" customWidth="1"/>
    <col min="10759" max="11008" width="9" style="248"/>
    <col min="11009" max="11009" width="10.125" style="248" customWidth="1"/>
    <col min="11010" max="11010" width="13" style="248" customWidth="1"/>
    <col min="11011" max="11011" width="14.375" style="248" customWidth="1"/>
    <col min="11012" max="11013" width="9" style="248"/>
    <col min="11014" max="11014" width="40.75" style="248" customWidth="1"/>
    <col min="11015" max="11264" width="9" style="248"/>
    <col min="11265" max="11265" width="10.125" style="248" customWidth="1"/>
    <col min="11266" max="11266" width="13" style="248" customWidth="1"/>
    <col min="11267" max="11267" width="14.375" style="248" customWidth="1"/>
    <col min="11268" max="11269" width="9" style="248"/>
    <col min="11270" max="11270" width="40.75" style="248" customWidth="1"/>
    <col min="11271" max="11520" width="9" style="248"/>
    <col min="11521" max="11521" width="10.125" style="248" customWidth="1"/>
    <col min="11522" max="11522" width="13" style="248" customWidth="1"/>
    <col min="11523" max="11523" width="14.375" style="248" customWidth="1"/>
    <col min="11524" max="11525" width="9" style="248"/>
    <col min="11526" max="11526" width="40.75" style="248" customWidth="1"/>
    <col min="11527" max="11776" width="9" style="248"/>
    <col min="11777" max="11777" width="10.125" style="248" customWidth="1"/>
    <col min="11778" max="11778" width="13" style="248" customWidth="1"/>
    <col min="11779" max="11779" width="14.375" style="248" customWidth="1"/>
    <col min="11780" max="11781" width="9" style="248"/>
    <col min="11782" max="11782" width="40.75" style="248" customWidth="1"/>
    <col min="11783" max="12032" width="9" style="248"/>
    <col min="12033" max="12033" width="10.125" style="248" customWidth="1"/>
    <col min="12034" max="12034" width="13" style="248" customWidth="1"/>
    <col min="12035" max="12035" width="14.375" style="248" customWidth="1"/>
    <col min="12036" max="12037" width="9" style="248"/>
    <col min="12038" max="12038" width="40.75" style="248" customWidth="1"/>
    <col min="12039" max="12288" width="9" style="248"/>
    <col min="12289" max="12289" width="10.125" style="248" customWidth="1"/>
    <col min="12290" max="12290" width="13" style="248" customWidth="1"/>
    <col min="12291" max="12291" width="14.375" style="248" customWidth="1"/>
    <col min="12292" max="12293" width="9" style="248"/>
    <col min="12294" max="12294" width="40.75" style="248" customWidth="1"/>
    <col min="12295" max="12544" width="9" style="248"/>
    <col min="12545" max="12545" width="10.125" style="248" customWidth="1"/>
    <col min="12546" max="12546" width="13" style="248" customWidth="1"/>
    <col min="12547" max="12547" width="14.375" style="248" customWidth="1"/>
    <col min="12548" max="12549" width="9" style="248"/>
    <col min="12550" max="12550" width="40.75" style="248" customWidth="1"/>
    <col min="12551" max="12800" width="9" style="248"/>
    <col min="12801" max="12801" width="10.125" style="248" customWidth="1"/>
    <col min="12802" max="12802" width="13" style="248" customWidth="1"/>
    <col min="12803" max="12803" width="14.375" style="248" customWidth="1"/>
    <col min="12804" max="12805" width="9" style="248"/>
    <col min="12806" max="12806" width="40.75" style="248" customWidth="1"/>
    <col min="12807" max="13056" width="9" style="248"/>
    <col min="13057" max="13057" width="10.125" style="248" customWidth="1"/>
    <col min="13058" max="13058" width="13" style="248" customWidth="1"/>
    <col min="13059" max="13059" width="14.375" style="248" customWidth="1"/>
    <col min="13060" max="13061" width="9" style="248"/>
    <col min="13062" max="13062" width="40.75" style="248" customWidth="1"/>
    <col min="13063" max="13312" width="9" style="248"/>
    <col min="13313" max="13313" width="10.125" style="248" customWidth="1"/>
    <col min="13314" max="13314" width="13" style="248" customWidth="1"/>
    <col min="13315" max="13315" width="14.375" style="248" customWidth="1"/>
    <col min="13316" max="13317" width="9" style="248"/>
    <col min="13318" max="13318" width="40.75" style="248" customWidth="1"/>
    <col min="13319" max="13568" width="9" style="248"/>
    <col min="13569" max="13569" width="10.125" style="248" customWidth="1"/>
    <col min="13570" max="13570" width="13" style="248" customWidth="1"/>
    <col min="13571" max="13571" width="14.375" style="248" customWidth="1"/>
    <col min="13572" max="13573" width="9" style="248"/>
    <col min="13574" max="13574" width="40.75" style="248" customWidth="1"/>
    <col min="13575" max="13824" width="9" style="248"/>
    <col min="13825" max="13825" width="10.125" style="248" customWidth="1"/>
    <col min="13826" max="13826" width="13" style="248" customWidth="1"/>
    <col min="13827" max="13827" width="14.375" style="248" customWidth="1"/>
    <col min="13828" max="13829" width="9" style="248"/>
    <col min="13830" max="13830" width="40.75" style="248" customWidth="1"/>
    <col min="13831" max="14080" width="9" style="248"/>
    <col min="14081" max="14081" width="10.125" style="248" customWidth="1"/>
    <col min="14082" max="14082" width="13" style="248" customWidth="1"/>
    <col min="14083" max="14083" width="14.375" style="248" customWidth="1"/>
    <col min="14084" max="14085" width="9" style="248"/>
    <col min="14086" max="14086" width="40.75" style="248" customWidth="1"/>
    <col min="14087" max="14336" width="9" style="248"/>
    <col min="14337" max="14337" width="10.125" style="248" customWidth="1"/>
    <col min="14338" max="14338" width="13" style="248" customWidth="1"/>
    <col min="14339" max="14339" width="14.375" style="248" customWidth="1"/>
    <col min="14340" max="14341" width="9" style="248"/>
    <col min="14342" max="14342" width="40.75" style="248" customWidth="1"/>
    <col min="14343" max="14592" width="9" style="248"/>
    <col min="14593" max="14593" width="10.125" style="248" customWidth="1"/>
    <col min="14594" max="14594" width="13" style="248" customWidth="1"/>
    <col min="14595" max="14595" width="14.375" style="248" customWidth="1"/>
    <col min="14596" max="14597" width="9" style="248"/>
    <col min="14598" max="14598" width="40.75" style="248" customWidth="1"/>
    <col min="14599" max="14848" width="9" style="248"/>
    <col min="14849" max="14849" width="10.125" style="248" customWidth="1"/>
    <col min="14850" max="14850" width="13" style="248" customWidth="1"/>
    <col min="14851" max="14851" width="14.375" style="248" customWidth="1"/>
    <col min="14852" max="14853" width="9" style="248"/>
    <col min="14854" max="14854" width="40.75" style="248" customWidth="1"/>
    <col min="14855" max="15104" width="9" style="248"/>
    <col min="15105" max="15105" width="10.125" style="248" customWidth="1"/>
    <col min="15106" max="15106" width="13" style="248" customWidth="1"/>
    <col min="15107" max="15107" width="14.375" style="248" customWidth="1"/>
    <col min="15108" max="15109" width="9" style="248"/>
    <col min="15110" max="15110" width="40.75" style="248" customWidth="1"/>
    <col min="15111" max="15360" width="9" style="248"/>
    <col min="15361" max="15361" width="10.125" style="248" customWidth="1"/>
    <col min="15362" max="15362" width="13" style="248" customWidth="1"/>
    <col min="15363" max="15363" width="14.375" style="248" customWidth="1"/>
    <col min="15364" max="15365" width="9" style="248"/>
    <col min="15366" max="15366" width="40.75" style="248" customWidth="1"/>
    <col min="15367" max="15616" width="9" style="248"/>
    <col min="15617" max="15617" width="10.125" style="248" customWidth="1"/>
    <col min="15618" max="15618" width="13" style="248" customWidth="1"/>
    <col min="15619" max="15619" width="14.375" style="248" customWidth="1"/>
    <col min="15620" max="15621" width="9" style="248"/>
    <col min="15622" max="15622" width="40.75" style="248" customWidth="1"/>
    <col min="15623" max="15872" width="9" style="248"/>
    <col min="15873" max="15873" width="10.125" style="248" customWidth="1"/>
    <col min="15874" max="15874" width="13" style="248" customWidth="1"/>
    <col min="15875" max="15875" width="14.375" style="248" customWidth="1"/>
    <col min="15876" max="15877" width="9" style="248"/>
    <col min="15878" max="15878" width="40.75" style="248" customWidth="1"/>
    <col min="15879" max="16128" width="9" style="248"/>
    <col min="16129" max="16129" width="10.125" style="248" customWidth="1"/>
    <col min="16130" max="16130" width="13" style="248" customWidth="1"/>
    <col min="16131" max="16131" width="14.375" style="248" customWidth="1"/>
    <col min="16132" max="16133" width="9" style="248"/>
    <col min="16134" max="16134" width="40.75" style="248" customWidth="1"/>
    <col min="16135" max="16384" width="9" style="248"/>
  </cols>
  <sheetData>
    <row r="1" spans="1:6" ht="31.5" customHeight="1"/>
    <row r="2" spans="1:6" ht="28.5">
      <c r="B2" s="491" t="s">
        <v>198</v>
      </c>
      <c r="C2" s="491"/>
      <c r="D2" s="491"/>
      <c r="E2" s="491"/>
      <c r="F2" s="491"/>
    </row>
    <row r="3" spans="1:6" ht="28.5">
      <c r="B3" s="249"/>
      <c r="C3" s="249"/>
      <c r="D3" s="249"/>
      <c r="E3" s="249"/>
      <c r="F3" s="492">
        <v>42141</v>
      </c>
    </row>
    <row r="4" spans="1:6" s="250" customFormat="1" ht="21">
      <c r="A4" s="250" t="s">
        <v>217</v>
      </c>
    </row>
    <row r="5" spans="1:6" s="250" customFormat="1" ht="42" customHeight="1"/>
    <row r="6" spans="1:6" s="250" customFormat="1" ht="21">
      <c r="B6" s="250" t="s">
        <v>183</v>
      </c>
      <c r="F6" s="250" t="s">
        <v>199</v>
      </c>
    </row>
    <row r="7" spans="1:6" s="250" customFormat="1" ht="21">
      <c r="C7" s="250" t="s">
        <v>185</v>
      </c>
      <c r="E7" s="250" t="s">
        <v>200</v>
      </c>
    </row>
    <row r="8" spans="1:6" s="250" customFormat="1" ht="21">
      <c r="C8" s="250" t="s">
        <v>187</v>
      </c>
      <c r="E8" s="250" t="s">
        <v>186</v>
      </c>
    </row>
    <row r="9" spans="1:6" s="250" customFormat="1" ht="21">
      <c r="C9" s="250" t="s">
        <v>203</v>
      </c>
      <c r="E9" s="250" t="s">
        <v>204</v>
      </c>
    </row>
    <row r="10" spans="1:6" s="250" customFormat="1" ht="21">
      <c r="C10" s="250" t="s">
        <v>205</v>
      </c>
      <c r="E10" s="250" t="s">
        <v>206</v>
      </c>
    </row>
    <row r="11" spans="1:6" s="250" customFormat="1" ht="21"/>
    <row r="12" spans="1:6" s="250" customFormat="1" ht="21">
      <c r="B12" s="250" t="s">
        <v>188</v>
      </c>
      <c r="F12" s="250" t="s">
        <v>184</v>
      </c>
    </row>
    <row r="13" spans="1:6" s="250" customFormat="1" ht="21">
      <c r="C13" s="250" t="s">
        <v>185</v>
      </c>
      <c r="E13" s="250" t="s">
        <v>201</v>
      </c>
    </row>
    <row r="14" spans="1:6" s="250" customFormat="1" ht="21">
      <c r="C14" s="250" t="s">
        <v>187</v>
      </c>
      <c r="E14" s="250" t="s">
        <v>202</v>
      </c>
    </row>
    <row r="15" spans="1:6" s="250" customFormat="1" ht="21"/>
    <row r="16" spans="1:6" s="250" customFormat="1" ht="21">
      <c r="B16" s="250" t="s">
        <v>189</v>
      </c>
      <c r="F16" s="250" t="s">
        <v>207</v>
      </c>
    </row>
    <row r="17" spans="2:6" s="250" customFormat="1" ht="21">
      <c r="C17" s="250" t="s">
        <v>185</v>
      </c>
      <c r="E17" s="250" t="s">
        <v>190</v>
      </c>
    </row>
    <row r="18" spans="2:6" s="250" customFormat="1" ht="21">
      <c r="C18" s="250" t="s">
        <v>187</v>
      </c>
      <c r="E18" s="250" t="s">
        <v>208</v>
      </c>
    </row>
    <row r="19" spans="2:6" s="250" customFormat="1" ht="21">
      <c r="C19" s="250" t="s">
        <v>191</v>
      </c>
      <c r="E19" s="250" t="s">
        <v>209</v>
      </c>
    </row>
    <row r="20" spans="2:6" s="250" customFormat="1" ht="21">
      <c r="C20" s="250" t="s">
        <v>192</v>
      </c>
      <c r="E20" s="250" t="s">
        <v>210</v>
      </c>
    </row>
    <row r="21" spans="2:6" s="250" customFormat="1" ht="21">
      <c r="C21" s="250" t="s">
        <v>218</v>
      </c>
      <c r="E21" s="250" t="s">
        <v>219</v>
      </c>
    </row>
    <row r="22" spans="2:6" s="250" customFormat="1" ht="21"/>
    <row r="23" spans="2:6" s="250" customFormat="1" ht="21"/>
    <row r="24" spans="2:6" s="250" customFormat="1" ht="21">
      <c r="B24" s="250" t="s">
        <v>193</v>
      </c>
      <c r="F24" s="250" t="s">
        <v>199</v>
      </c>
    </row>
    <row r="25" spans="2:6" s="250" customFormat="1" ht="21">
      <c r="B25" s="250" t="s">
        <v>194</v>
      </c>
      <c r="C25" s="250" t="s">
        <v>185</v>
      </c>
      <c r="E25" s="250" t="s">
        <v>197</v>
      </c>
    </row>
    <row r="26" spans="2:6" s="250" customFormat="1" ht="21">
      <c r="C26" s="250" t="s">
        <v>187</v>
      </c>
      <c r="E26" s="250" t="s">
        <v>211</v>
      </c>
    </row>
    <row r="27" spans="2:6" s="250" customFormat="1" ht="21">
      <c r="C27" s="250" t="s">
        <v>191</v>
      </c>
      <c r="E27" s="250" t="s">
        <v>212</v>
      </c>
    </row>
    <row r="28" spans="2:6" s="250" customFormat="1" ht="21">
      <c r="C28" s="250" t="s">
        <v>192</v>
      </c>
      <c r="E28" s="250" t="s">
        <v>213</v>
      </c>
    </row>
    <row r="29" spans="2:6" s="250" customFormat="1" ht="21"/>
    <row r="30" spans="2:6" s="250" customFormat="1" ht="21">
      <c r="B30" s="250" t="s">
        <v>195</v>
      </c>
      <c r="F30" s="250" t="s">
        <v>199</v>
      </c>
    </row>
    <row r="31" spans="2:6" s="250" customFormat="1" ht="21">
      <c r="C31" s="250" t="s">
        <v>185</v>
      </c>
      <c r="E31" s="250" t="s">
        <v>196</v>
      </c>
    </row>
    <row r="32" spans="2:6" s="250" customFormat="1" ht="21">
      <c r="C32" s="250" t="s">
        <v>187</v>
      </c>
      <c r="E32" s="250" t="s">
        <v>214</v>
      </c>
    </row>
    <row r="33" spans="3:5" s="250" customFormat="1" ht="21">
      <c r="C33" s="250" t="s">
        <v>191</v>
      </c>
      <c r="E33" s="250" t="s">
        <v>215</v>
      </c>
    </row>
    <row r="34" spans="3:5" s="250" customFormat="1" ht="21">
      <c r="C34" s="250" t="s">
        <v>205</v>
      </c>
      <c r="E34" s="250" t="s">
        <v>216</v>
      </c>
    </row>
  </sheetData>
  <mergeCells count="1">
    <mergeCell ref="B2:F2"/>
  </mergeCells>
  <phoneticPr fontId="10"/>
  <pageMargins left="0" right="0" top="0.19685039370078741" bottom="0.19685039370078741" header="0.51181102362204722" footer="0.51181102362204722"/>
  <pageSetup paperSize="9" orientation="portrait" horizontalDpi="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表紙</vt:lpstr>
      <vt:lpstr>ゴールド・ブロンズ</vt:lpstr>
      <vt:lpstr>ヤングBCD</vt:lpstr>
      <vt:lpstr>ヤングE・親睦</vt:lpstr>
      <vt:lpstr>ヤング決勝Ｔ</vt:lpstr>
      <vt:lpstr>6人制レディース</vt:lpstr>
      <vt:lpstr>4人制レディース</vt:lpstr>
      <vt:lpstr>対戦結果 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KUH134</dc:creator>
  <cp:lastModifiedBy>ochi_000</cp:lastModifiedBy>
  <cp:lastPrinted>2015-05-25T04:43:30Z</cp:lastPrinted>
  <dcterms:created xsi:type="dcterms:W3CDTF">2012-06-14T01:27:07Z</dcterms:created>
  <dcterms:modified xsi:type="dcterms:W3CDTF">2015-05-25T04:45:09Z</dcterms:modified>
</cp:coreProperties>
</file>